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'Таблица1'!$E$5</definedName>
    <definedName name="_PRuk_">'Таблица3'!#REF!</definedName>
    <definedName name="_PRukN_">'Таблица3'!$A$14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'Таблица2'!#REF!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<sst xmlns="http://schemas.openxmlformats.org/spreadsheetml/2006/main" count="732" uniqueCount="423">
  <si>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</si>
  <si>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</si>
  <si>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</si>
  <si>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</si>
  <si>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</si>
  <si>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</si>
  <si>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</si>
  <si>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</si>
  <si>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Код листа</t>
  </si>
  <si>
    <t>2</t>
  </si>
  <si>
    <t>Утвержденные бюджетные назначения</t>
  </si>
  <si>
    <t>Форма по ОКУД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</si>
  <si>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</si>
  <si>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</si>
  <si>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</si>
  <si>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</si>
  <si>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</si>
  <si>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</si>
  <si>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</si>
  <si>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Доходы бюджета - Всего</t>
  </si>
  <si>
    <t>-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</si>
  <si>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</si>
  <si>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</si>
  <si>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</si>
  <si>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</si>
  <si>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</si>
  <si>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</si>
  <si>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</si>
  <si>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</si>
  <si>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</si>
  <si>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</si>
  <si>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</si>
  <si>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</si>
  <si>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</si>
  <si>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</si>
  <si>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</si>
  <si>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</si>
  <si>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</si>
  <si>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</si>
  <si>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</si>
  <si>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</si>
  <si>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</si>
  <si>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</si>
  <si>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</si>
  <si>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</si>
  <si>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</si>
  <si>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</si>
  <si>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</si>
  <si>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</si>
  <si>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</si>
  <si>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Расходы бюджета - ИТОГО</t>
  </si>
  <si>
    <t>Общегосударственные вопросы</t>
  </si>
  <si>
    <t>Расходы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</si>
  <si>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</si>
  <si>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</si>
  <si>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</si>
  <si>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</si>
  <si>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</si>
  <si>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</si>
  <si>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</si>
  <si>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Перечисления другим бюджетам бюджетной системы Российской Федерации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</si>
  <si>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</si>
  <si>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</si>
  <si>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</si>
  <si>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</si>
  <si>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</si>
  <si>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</si>
  <si>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</si>
  <si>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</si>
  <si>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</si>
  <si>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</si>
  <si>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</si>
  <si>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</si>
  <si>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</si>
  <si>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</si>
  <si>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</si>
  <si>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Социальное обеспечение</t>
  </si>
  <si>
    <t>Пособия по социальной помощи населению</t>
  </si>
  <si>
    <t>Результат исполнения бюджета (дефицит "--", профицит "+")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</si>
  <si>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</si>
  <si>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</si>
  <si>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</si>
  <si>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</si>
  <si>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000 01 05 00 00 00 0000 000</t>
  </si>
  <si>
    <t>000 01 05 00 00 00 0000 500</t>
  </si>
  <si>
    <t>000 01 05 02 00 00 0000 600</t>
  </si>
  <si>
    <t xml:space="preserve"> Кашарское сельское поселение</t>
  </si>
  <si>
    <t>утвержденные бюджетные назначения</t>
  </si>
  <si>
    <t>исполнено</t>
  </si>
  <si>
    <t>2.Расходы бюджета</t>
  </si>
  <si>
    <t>х</t>
  </si>
  <si>
    <t>620</t>
  </si>
  <si>
    <t xml:space="preserve"> источники внешнего финансирования бюджета</t>
  </si>
  <si>
    <t>увеличение остатков средств всего</t>
  </si>
  <si>
    <t>Уменьшение остатков средств всего</t>
  </si>
  <si>
    <t>Глава Администрации Кашарского сельского поселения</t>
  </si>
  <si>
    <t>Щербакова Е.А.</t>
  </si>
  <si>
    <t>Главный бухгалтер</t>
  </si>
  <si>
    <t>3.Источники финансирования дефицита бюджета</t>
  </si>
  <si>
    <t>1.Доходы бюджета</t>
  </si>
  <si>
    <t>0503117</t>
  </si>
  <si>
    <t>неисполненные назначения</t>
  </si>
  <si>
    <t>неисполненные бюджетные назначения</t>
  </si>
  <si>
    <t>исполненно</t>
  </si>
  <si>
    <t>000  8  50  00000  00  0000  000</t>
  </si>
  <si>
    <t>000  1  00  00000  00  0000  000</t>
  </si>
  <si>
    <t>000  1  01  00000  00  0000  000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</si>
  <si>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</si>
  <si>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</si>
  <si>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</si>
  <si>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</si>
  <si>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000  1  05  00000  00  0000  000</t>
  </si>
  <si>
    <t>000  1  05  01000  00  0000  110</t>
  </si>
  <si>
    <t>000  1  05  01010  01  0000  110</t>
  </si>
  <si>
    <t>000  1  05  01011  01  0000  110</t>
  </si>
  <si>
    <t>000  1  05  01012  01  0000  110</t>
  </si>
  <si>
    <t>000  1  05  01020  01  0000  110</t>
  </si>
  <si>
    <t>000  1  05  01021  01  0000  110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</si>
  <si>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</si>
  <si>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</si>
  <si>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</si>
  <si>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</si>
  <si>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</si>
  <si>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</si>
  <si>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</si>
  <si>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</si>
  <si>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</si>
  <si>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</si>
  <si>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000  1  11  00000  00  0000  000</t>
  </si>
  <si>
    <t>000  1  11  05000  00  0000  120</t>
  </si>
  <si>
    <t>000  1  11  05030  00  0000  120</t>
  </si>
  <si>
    <t>000  1  11  05035  10  0000  120</t>
  </si>
  <si>
    <t>000  1  17  00000  00  0000  000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</si>
  <si>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</si>
  <si>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</si>
  <si>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</si>
  <si>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</si>
  <si>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</si>
  <si>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</si>
  <si>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</si>
  <si>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</si>
  <si>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</si>
  <si>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</si>
  <si>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</si>
  <si>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</si>
  <si>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</si>
  <si>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000  9600  0000000  000  000</t>
  </si>
  <si>
    <t>000  0100  0000000  000  000</t>
  </si>
  <si>
    <t>000  0100  0000000  000  200</t>
  </si>
  <si>
    <t>000  0100  0000000  000  210</t>
  </si>
  <si>
    <t>000  0100  0000000  000  211</t>
  </si>
  <si>
    <t>000  0100  0000000  000  212</t>
  </si>
  <si>
    <t>000  0100  0000000  000  213</t>
  </si>
  <si>
    <t>000  0100  0000000  000  220</t>
  </si>
  <si>
    <t>000  0100  0000000  000  221</t>
  </si>
  <si>
    <t>000  0100  0000000  000  222</t>
  </si>
  <si>
    <t>000  0100  0000000  000  224</t>
  </si>
  <si>
    <t>000  0100  0000000  000  225</t>
  </si>
  <si>
    <t>000  0100  0000000  000  226</t>
  </si>
  <si>
    <t>000  0100  0000000  000  250</t>
  </si>
  <si>
    <t>000  0100  0000000  000  251</t>
  </si>
  <si>
    <t>000  0100  0000000  000  290</t>
  </si>
  <si>
    <t>000  0100  0000000  000  300</t>
  </si>
  <si>
    <t>000  0100  0000000  000  310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</si>
  <si>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</si>
  <si>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</si>
  <si>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</si>
  <si>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</si>
  <si>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</si>
  <si>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</si>
  <si>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</si>
  <si>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</si>
  <si>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</si>
  <si>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</si>
  <si>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</si>
  <si>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</si>
  <si>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</si>
  <si>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</si>
  <si>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</si>
  <si>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</si>
  <si>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</si>
  <si>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</si>
  <si>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</si>
  <si>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</si>
  <si>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</si>
  <si>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</si>
  <si>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</si>
  <si>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</si>
  <si>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</si>
  <si>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</si>
  <si>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</si>
  <si>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</si>
  <si>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</si>
  <si>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000  0200  0000000  000  213</t>
  </si>
  <si>
    <t>000  0203  0000000  000  000</t>
  </si>
  <si>
    <t>000  0203  0000000  000  200</t>
  </si>
  <si>
    <t>000  0203  0000000  000  210</t>
  </si>
  <si>
    <t>000  0203  0000000  000  211</t>
  </si>
  <si>
    <t>000  0203  0000000  000  213</t>
  </si>
  <si>
    <t>000  0300  0000000  000  000</t>
  </si>
  <si>
    <t>000  0300  0000000  000  200</t>
  </si>
  <si>
    <t>000  0300  0000000  000  250</t>
  </si>
  <si>
    <t>000  0300  0000000  000  251</t>
  </si>
  <si>
    <t>000  0309  0000000  000  000</t>
  </si>
  <si>
    <t>000  0309  0000000  000  200</t>
  </si>
  <si>
    <t>000  0309  0000000  000  250</t>
  </si>
  <si>
    <t>000  0309  0000000  000  251</t>
  </si>
  <si>
    <t>000  0400  0000000  000  000</t>
  </si>
  <si>
    <t>000  0400  0000000  000  200</t>
  </si>
  <si>
    <t>000  0400  0000000  000  220</t>
  </si>
  <si>
    <t>000  0400  0000000  000  226</t>
  </si>
  <si>
    <t>000  0500  0000000  000  000</t>
  </si>
  <si>
    <t>000  0500  0000000  000  200</t>
  </si>
  <si>
    <t>000  0500  0000000  000  220</t>
  </si>
  <si>
    <t>000  0500  0000000  000  223</t>
  </si>
  <si>
    <t>000  0500  0000000  000  225</t>
  </si>
  <si>
    <t>000  0500  0000000  000  226</t>
  </si>
  <si>
    <t>000  0500  0000000  000  290</t>
  </si>
  <si>
    <t>000  0500  0000000  000  300</t>
  </si>
  <si>
    <t>000  0500  0000000  000  310</t>
  </si>
  <si>
    <t>000  0500  0000000  000  340</t>
  </si>
  <si>
    <t>000  0503  0000000  000  000</t>
  </si>
  <si>
    <t>000  0503  0000000  000  200</t>
  </si>
  <si>
    <t>000  0503  0000000  000  220</t>
  </si>
  <si>
    <t>000  0503  0000000  000  223</t>
  </si>
  <si>
    <t>000  0503  0000000  000  225</t>
  </si>
  <si>
    <t>000  0503  0000000  000  226</t>
  </si>
  <si>
    <t>000  0503  0000000  000  290</t>
  </si>
  <si>
    <t>000  0503  0000000  000  300</t>
  </si>
  <si>
    <t>000  0503  0000000  000  310</t>
  </si>
  <si>
    <t>000  0503  0000000  000  340</t>
  </si>
  <si>
    <t>000  0800  0000000  000  000</t>
  </si>
  <si>
    <t>000  0800  0000000  000  200</t>
  </si>
  <si>
    <t>000  0800  0000000  000  220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</si>
  <si>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</si>
  <si>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</si>
  <si>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</si>
  <si>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</si>
  <si>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</si>
  <si>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000  0800  0000000  000  300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</si>
  <si>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</si>
  <si>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</si>
  <si>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</si>
  <si>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</si>
  <si>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</si>
  <si>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</si>
  <si>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</si>
  <si>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</si>
  <si>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</si>
  <si>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000  7900  0000000  000  000</t>
  </si>
  <si>
    <t xml:space="preserve">Оплата труда и начисления на выплаты по оплате труда               </t>
  </si>
  <si>
    <t xml:space="preserve">Оплата работ, услуг                                      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</si>
  <si>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</si>
  <si>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</si>
  <si>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 xml:space="preserve">Безвозмездные перечисления бюджетам     </t>
  </si>
  <si>
    <t>000  0400  0000000  000  225</t>
  </si>
  <si>
    <t>000  0400  0000000  000  290</t>
  </si>
  <si>
    <t>Дорожное хозяйство (дорожные фонды)</t>
  </si>
  <si>
    <t>000  0409  0000000  000  000</t>
  </si>
  <si>
    <t>000  0409  0000000  000  200</t>
  </si>
  <si>
    <t>000  0409  0000000  000  220</t>
  </si>
  <si>
    <t>000  0409  0000000  000  225</t>
  </si>
  <si>
    <t>000  0409  0000000  000  226</t>
  </si>
  <si>
    <t>000  0409  0000000  000  290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</si>
  <si>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</si>
  <si>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</si>
  <si>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60224830000</t>
  </si>
  <si>
    <t>Яценко С.П.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</si>
  <si>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</si>
  <si>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Малахова Л.В.</t>
  </si>
  <si>
    <t>000  0113  0000000  000  200</t>
  </si>
  <si>
    <t>000  0113  0000000  000  000</t>
  </si>
  <si>
    <t>Другие общегосударственные расходы</t>
  </si>
  <si>
    <t>x</t>
  </si>
  <si>
    <t>000  0100  0000000  000  223</t>
  </si>
  <si>
    <t>000  0104  0000000  000  223</t>
  </si>
  <si>
    <t>000  0113  0000000  000  220</t>
  </si>
  <si>
    <t>000  0113  0000000  000  226</t>
  </si>
  <si>
    <t>79235769</t>
  </si>
  <si>
    <t>Физическая культура и спорт</t>
  </si>
  <si>
    <t>000  1100  0000000  000  000</t>
  </si>
  <si>
    <t>000  1100  0000000  000  200</t>
  </si>
  <si>
    <t>000  1100  0000000  000  220</t>
  </si>
  <si>
    <t>000  1100  0000000  000  225</t>
  </si>
  <si>
    <t>000  1100  0000000  000  300</t>
  </si>
  <si>
    <t>000  1100  0000000  000  310</t>
  </si>
  <si>
    <t>000  1100  0000000  000  340</t>
  </si>
  <si>
    <t xml:space="preserve">Физическая культура </t>
  </si>
  <si>
    <t>000  1101  0000000  000  000</t>
  </si>
  <si>
    <t>000  1101  0000000  000  200</t>
  </si>
  <si>
    <t>000  1101  0000000  000  220</t>
  </si>
  <si>
    <t>000  1101  0000000  000  225</t>
  </si>
  <si>
    <t>000  1101  0000000  000  300</t>
  </si>
  <si>
    <t>Средства самообложения граждан</t>
  </si>
  <si>
    <t>Средства самообложения граждан, зачисляемые в бюджеты поселений</t>
  </si>
  <si>
    <t>000  1  17  14000  00  0000  180</t>
  </si>
  <si>
    <t>000  1  17  14030  10  0000  180</t>
  </si>
  <si>
    <t>ОТЧЕТ ОБ ИСПОЛНЕНИИ БЮДЖЕТА</t>
  </si>
  <si>
    <t>Наименование бюджета                                    Бюджет Кашарского сельского поселения</t>
  </si>
  <si>
    <t xml:space="preserve"> г.</t>
  </si>
  <si>
    <t>000  0100  0000000  000  260</t>
  </si>
  <si>
    <t>000  0100  0000000  000  262</t>
  </si>
  <si>
    <t>000  0300  0000000  000  310</t>
  </si>
  <si>
    <t>000  0300  0000000  000  340</t>
  </si>
  <si>
    <t>000  0309  0000000  000  220</t>
  </si>
  <si>
    <t>000  0309  0000000  000  225</t>
  </si>
  <si>
    <t>000  0309  0000000  000  300</t>
  </si>
  <si>
    <t>000  0309  0000000  000  310</t>
  </si>
  <si>
    <t>000  0309  0000000  000  340</t>
  </si>
  <si>
    <t>000  0300  0000000  000  220</t>
  </si>
  <si>
    <t>000  0300  0000000  000  225</t>
  </si>
  <si>
    <t>000  0300  0000000  000  226</t>
  </si>
  <si>
    <t>000  0300  0000000  000  300</t>
  </si>
  <si>
    <t>000  0309  0000000  000  226</t>
  </si>
  <si>
    <t>ШТРАФЫ,САНКЦИИ,ВОЗМЕЩЕНИЕ УЩЕРБА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</si>
  <si>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</si>
  <si>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</si>
  <si>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</si>
  <si>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зачисляемых в бюджеты поселений</t>
  </si>
  <si>
    <t>000  1  16  00000  00  0000  000</t>
  </si>
  <si>
    <t>000  0113  0000000  000  290</t>
  </si>
  <si>
    <t>000  0801  0000000  000  300</t>
  </si>
  <si>
    <t>000  0801  0000000  000  340</t>
  </si>
  <si>
    <t>НАЛОГИ НА ТОВАРЫ (РАБТЫ,УСЛУГИ),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</si>
  <si>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</si>
  <si>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</si>
  <si>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</si>
  <si>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</si>
  <si>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</si>
  <si>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</si>
  <si>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</si>
  <si>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</si>
  <si>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</si>
  <si>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 дифференцированных нормативов отчислений в местные бюджеты</t>
  </si>
  <si>
    <t>000  1  03  02260  01  0000  110</t>
  </si>
  <si>
    <t>Налог, взимаемый с налогоплательщиков, выбравших в качестве объекта налогообложения  доходы, уменьшенные на величену расходов</t>
  </si>
  <si>
    <t>Налог на имущество физических лиц</t>
  </si>
  <si>
    <t>000  0113  0000000  000  225</t>
  </si>
  <si>
    <t>000  0113  0000000  000  260</t>
  </si>
  <si>
    <t>000  0113  0000000  000  262</t>
  </si>
  <si>
    <t>000  0500  0000000  000  250</t>
  </si>
  <si>
    <t>Безвозмездные перечисления бюджетам</t>
  </si>
  <si>
    <t>000  0500  0000000  000  251</t>
  </si>
  <si>
    <t>000  0502  0000000  000  220</t>
  </si>
  <si>
    <t>000  0502  0000000  000  000</t>
  </si>
  <si>
    <t>Коммунальное хозяйство</t>
  </si>
  <si>
    <t>000  0502  0000000  000  200</t>
  </si>
  <si>
    <t>000  0502  0000000  000  223</t>
  </si>
  <si>
    <t>000  0502  0000000  000  225</t>
  </si>
  <si>
    <t>000  0502  0000000  000  226</t>
  </si>
  <si>
    <t>000  0502  0000000  000  250</t>
  </si>
  <si>
    <t>000  0502  0000000  000  251</t>
  </si>
  <si>
    <t>000  1100  0000000  000  226</t>
  </si>
  <si>
    <t>000  1101  0000000  000  226</t>
  </si>
  <si>
    <t>000  0400  0000000  000  300</t>
  </si>
  <si>
    <t>000  0400  0000000  000  310</t>
  </si>
  <si>
    <t>000  0409  0000000  000  300</t>
  </si>
  <si>
    <t>000  0409  0000000  000  310</t>
  </si>
  <si>
    <t>000  0502  0000000  000  300</t>
  </si>
  <si>
    <t>000  1  11  05025  10  0000  120</t>
  </si>
  <si>
    <t>000  1  11  05020  10  0000  120</t>
  </si>
  <si>
    <t>Доходы, получаемые в виде арендной платы за земли после разграничения государственной собственности на землю, а 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</si>
  <si>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</si>
  <si>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000  0502  0000000  000  290</t>
  </si>
  <si>
    <t>000  0502  0000000  000  340</t>
  </si>
  <si>
    <t>000  0400  0000000  000  340</t>
  </si>
  <si>
    <t>000  0409  0000000  000  340</t>
  </si>
  <si>
    <t>000  1100  0000000  000  290</t>
  </si>
  <si>
    <t xml:space="preserve">Прочие расходы                                           </t>
  </si>
  <si>
    <t>000  1  06  06030  00  0000  110</t>
  </si>
  <si>
    <t>000  1  06  06033  10  0000  110</t>
  </si>
  <si>
    <t>000  1  06  06040  00  0000  110</t>
  </si>
  <si>
    <t>000  1  06  06043  10  0000  110</t>
  </si>
  <si>
    <t>000  2  18 05010  10  0000  151</t>
  </si>
  <si>
    <t>000  2  18 05000  10  0000  151</t>
  </si>
  <si>
    <t>000  2  18 00000  00  0000  151</t>
  </si>
  <si>
    <t>000  2  18  00000  00  0000  151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</si>
  <si>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</si>
  <si>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</si>
  <si>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</si>
  <si>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</si>
  <si>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000  0107  0000000  000  290</t>
  </si>
  <si>
    <t>000  0800  0000000  000  310</t>
  </si>
  <si>
    <t>000  1101  0000000  000  290</t>
  </si>
  <si>
    <t>000  0801  0000000  000  310</t>
  </si>
  <si>
    <t>Прочие межбюджетные трансферты, передаваемые бюджетам поселений</t>
  </si>
  <si>
    <t xml:space="preserve">Прочие межбюджетные трансферты, передаваемые бюджетам </t>
  </si>
  <si>
    <t>Иные межбюджетные трансферты</t>
  </si>
  <si>
    <t>000  1  01  02030  01  0000  110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</si>
  <si>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</si>
  <si>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000  1  05  01050  01  0000  110</t>
  </si>
  <si>
    <t>Минимальный налог,зачисляемый в бюджеты субъектов Российской Федерации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</si>
  <si>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 муниципальных унитарных предприятий, созданных поселениями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</si>
  <si>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</si>
  <si>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от государственных и муниципальных унитарных предприятий</t>
  </si>
  <si>
    <t>000  1  11  07015  10  0000  120</t>
  </si>
  <si>
    <t>000  1  11  07010  00  0000  120</t>
  </si>
  <si>
    <t>000  1  11  07000  00  0000  120</t>
  </si>
  <si>
    <t>Заведующий сектором экономики и финансов</t>
  </si>
  <si>
    <t>000  0500  0000000  000  222</t>
  </si>
  <si>
    <t>000  0503  0000000  000  222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</si>
  <si>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</si>
  <si>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</si>
  <si>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000  1  14  06025 10  0000  430</t>
  </si>
  <si>
    <t>ДОХОДЫ ОТ ПРОДАЖИ МАТЕРИАЛЬНЫХ И НЕМАТЕРИАЛЬНЫХ АКТИВОВ</t>
  </si>
  <si>
    <t>000  1  14  00000 00  0000  000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</si>
  <si>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 </t>
  </si>
  <si>
    <t>000  1  05  01022  01  0000  110</t>
  </si>
  <si>
    <t>на 1 августа 2015 года</t>
  </si>
  <si>
    <t>01.08.2015</t>
  </si>
  <si>
    <t>"10" августа       2015 г.</t>
  </si>
  <si>
    <t>000  0700  0000000  000  226</t>
  </si>
  <si>
    <t>000  0700  0000000  000  220</t>
  </si>
  <si>
    <t>000  0700  0000000  000  200</t>
  </si>
  <si>
    <t>000  0700  0000000  000  000</t>
  </si>
  <si>
    <t>Образование</t>
  </si>
  <si>
    <t>000  0107  0000000  000  000</t>
  </si>
  <si>
    <t>Обеспечение проведения выборов и референдумов</t>
  </si>
  <si>
    <t>000  0705  0000000  000  000</t>
  </si>
  <si>
    <t>000  0705  0000000  000  200</t>
  </si>
  <si>
    <t>000  0705  0000000  000  226</t>
  </si>
  <si>
    <t>000  0705  0000000  000  220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</si>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</sst>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9" xfId="0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NumberFormat="1" applyBorder="1" applyAlignment="1">
      <alignment wrapText="1"/>
    </xf>
    <xf numFmtId="1" fontId="0" fillId="0" borderId="21" xfId="0" applyNumberFormat="1" applyBorder="1" applyAlignment="1">
      <alignment horizontal="center"/>
    </xf>
    <xf numFmtId="49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0" fillId="0" borderId="19" xfId="0" applyNumberFormat="1" applyBorder="1" applyAlignment="1">
      <alignment wrapText="1"/>
    </xf>
    <xf numFmtId="1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0" fontId="0" fillId="0" borderId="19" xfId="0" applyBorder="1" applyAlignment="1">
      <alignment wrapText="1"/>
    </xf>
    <xf numFmtId="49" fontId="11" fillId="0" borderId="21" xfId="0" applyNumberFormat="1" applyFont="1" applyBorder="1" applyAlignment="1">
      <alignment/>
    </xf>
    <xf numFmtId="4" fontId="11" fillId="0" borderId="21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/>
    </xf>
    <xf numFmtId="4" fontId="11" fillId="0" borderId="19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/>
    </xf>
    <xf numFmtId="49" fontId="11" fillId="0" borderId="19" xfId="0" applyNumberFormat="1" applyFont="1" applyBorder="1" applyAlignment="1">
      <alignment/>
    </xf>
    <xf numFmtId="4" fontId="11" fillId="0" borderId="19" xfId="0" applyNumberFormat="1" applyFont="1" applyFill="1" applyBorder="1" applyAlignment="1">
      <alignment horizontal="right"/>
    </xf>
    <xf numFmtId="49" fontId="4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0" xfId="0" applyFont="1" applyAlignment="1">
      <alignment/>
    </xf>
    <xf numFmtId="4" fontId="11" fillId="15" borderId="19" xfId="0" applyNumberFormat="1" applyFont="1" applyFill="1" applyBorder="1" applyAlignment="1">
      <alignment/>
    </xf>
    <xf numFmtId="49" fontId="4" fillId="15" borderId="19" xfId="0" applyNumberFormat="1" applyFont="1" applyFill="1" applyBorder="1" applyAlignment="1">
      <alignment/>
    </xf>
    <xf numFmtId="4" fontId="4" fillId="15" borderId="19" xfId="0" applyNumberFormat="1" applyFont="1" applyFill="1" applyBorder="1" applyAlignment="1">
      <alignment/>
    </xf>
    <xf numFmtId="4" fontId="10" fillId="15" borderId="19" xfId="0" applyNumberFormat="1" applyFont="1" applyFill="1" applyBorder="1" applyAlignment="1">
      <alignment horizontal="right"/>
    </xf>
    <xf numFmtId="0" fontId="4" fillId="15" borderId="19" xfId="0" applyFont="1" applyFill="1" applyBorder="1" applyAlignment="1">
      <alignment wrapText="1"/>
    </xf>
    <xf numFmtId="0" fontId="4" fillId="5" borderId="19" xfId="0" applyFont="1" applyFill="1" applyBorder="1" applyAlignment="1">
      <alignment/>
    </xf>
    <xf numFmtId="49" fontId="4" fillId="5" borderId="19" xfId="0" applyNumberFormat="1" applyFont="1" applyFill="1" applyBorder="1" applyAlignment="1">
      <alignment/>
    </xf>
    <xf numFmtId="4" fontId="4" fillId="5" borderId="19" xfId="0" applyNumberFormat="1" applyFont="1" applyFill="1" applyBorder="1" applyAlignment="1">
      <alignment/>
    </xf>
    <xf numFmtId="4" fontId="10" fillId="5" borderId="19" xfId="0" applyNumberFormat="1" applyFont="1" applyFill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4" fillId="15" borderId="19" xfId="0" applyNumberFormat="1" applyFont="1" applyFill="1" applyBorder="1" applyAlignment="1">
      <alignment/>
    </xf>
    <xf numFmtId="4" fontId="0" fillId="0" borderId="0" xfId="0" applyNumberFormat="1" applyBorder="1" applyAlignment="1">
      <alignment horizontal="right"/>
    </xf>
    <xf numFmtId="0" fontId="28" fillId="15" borderId="0" xfId="0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2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zoomScale="90" zoomScaleNormal="90" zoomScalePageLayoutView="0" workbookViewId="0" topLeftCell="A1">
      <selection activeCell="A20" sqref="A20"/>
    </sheetView>
  </sheetViews>
  <sheetFormatPr defaultColWidth="9.00390625" defaultRowHeight="12.75"/>
  <cols>
    <col min="1" max="1" width="36.00390625" style="0" customWidth="1"/>
    <col min="2" max="2" width="5.875" style="0" customWidth="1"/>
    <col min="3" max="3" width="20.125" style="0" hidden="1" customWidth="1"/>
    <col min="4" max="4" width="25.875" style="0" customWidth="1"/>
    <col min="5" max="5" width="13.75390625" style="0" customWidth="1"/>
    <col min="6" max="6" width="12.875" style="0" customWidth="1"/>
    <col min="7" max="7" width="13.375" style="0" customWidth="1"/>
    <col min="8" max="8" width="10.125" style="0" hidden="1" customWidth="1"/>
    <col min="9" max="9" width="10.75390625" style="0" hidden="1" customWidth="1"/>
    <col min="10" max="10" width="9.125" style="0" hidden="1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7"/>
      <c r="B2" s="98" t="s">
        <v>297</v>
      </c>
      <c r="C2" s="98"/>
      <c r="D2" s="98"/>
      <c r="E2" s="52"/>
      <c r="F2" s="35"/>
      <c r="G2" s="20"/>
    </row>
    <row r="3" spans="1:7" ht="13.5" thickBot="1">
      <c r="A3" s="99"/>
      <c r="B3" s="100"/>
      <c r="C3" s="100"/>
      <c r="D3" s="100"/>
      <c r="E3" s="100"/>
      <c r="F3" s="100"/>
      <c r="G3" s="26"/>
    </row>
    <row r="4" spans="2:7" ht="13.5" thickBot="1">
      <c r="B4" s="18"/>
      <c r="C4" s="18"/>
      <c r="D4" s="34" t="s">
        <v>408</v>
      </c>
      <c r="E4" s="52"/>
      <c r="F4" s="5"/>
      <c r="G4" s="25" t="s">
        <v>3</v>
      </c>
    </row>
    <row r="5" spans="2:8" ht="12.75">
      <c r="B5" s="6"/>
      <c r="C5" s="6"/>
      <c r="E5" s="34"/>
      <c r="F5" s="16" t="s">
        <v>11</v>
      </c>
      <c r="G5" s="39" t="s">
        <v>100</v>
      </c>
      <c r="H5" s="40"/>
    </row>
    <row r="6" spans="1:7" ht="12.75">
      <c r="A6" s="4"/>
      <c r="B6" s="4"/>
      <c r="C6" s="4"/>
      <c r="D6" s="4"/>
      <c r="E6" s="3"/>
      <c r="F6" s="19" t="s">
        <v>7</v>
      </c>
      <c r="G6" s="41" t="s">
        <v>409</v>
      </c>
    </row>
    <row r="7" spans="1:7" ht="12.75">
      <c r="A7" s="38" t="s">
        <v>16</v>
      </c>
      <c r="B7" s="104" t="s">
        <v>86</v>
      </c>
      <c r="C7" s="105"/>
      <c r="D7" s="105"/>
      <c r="E7" s="105"/>
      <c r="F7" s="19" t="s">
        <v>5</v>
      </c>
      <c r="G7" s="89" t="s">
        <v>278</v>
      </c>
    </row>
    <row r="8" spans="1:7" ht="12.75">
      <c r="A8" s="4" t="s">
        <v>298</v>
      </c>
      <c r="B8" s="4"/>
      <c r="C8" s="4"/>
      <c r="D8" s="4"/>
      <c r="E8" s="3"/>
      <c r="F8" s="19" t="s">
        <v>12</v>
      </c>
      <c r="G8" s="89" t="s">
        <v>266</v>
      </c>
    </row>
    <row r="9" spans="1:7" s="38" customFormat="1" ht="12" thickBot="1">
      <c r="A9" s="30" t="s">
        <v>17</v>
      </c>
      <c r="B9" s="30"/>
      <c r="C9" s="30"/>
      <c r="D9" s="30"/>
      <c r="E9" s="37"/>
      <c r="F9" s="19"/>
      <c r="G9" s="9"/>
    </row>
    <row r="10" spans="1:7" ht="13.5" thickBot="1">
      <c r="A10" s="4" t="s">
        <v>2</v>
      </c>
      <c r="B10" s="4"/>
      <c r="C10" s="4"/>
      <c r="D10" s="4"/>
      <c r="E10" s="3"/>
      <c r="F10" s="19" t="s">
        <v>6</v>
      </c>
      <c r="G10" s="9" t="s">
        <v>1</v>
      </c>
    </row>
    <row r="11" spans="1:7" ht="12.75">
      <c r="A11" s="108" t="s">
        <v>99</v>
      </c>
      <c r="B11" s="108"/>
      <c r="C11" s="108"/>
      <c r="D11" s="108"/>
      <c r="E11" s="108"/>
      <c r="F11" s="10"/>
      <c r="G11" s="10"/>
    </row>
    <row r="12" spans="1:7" ht="12.75">
      <c r="A12" s="22"/>
      <c r="B12" s="22"/>
      <c r="C12" s="22"/>
      <c r="D12" s="23"/>
      <c r="E12" s="24"/>
      <c r="F12" s="33"/>
      <c r="G12" s="33"/>
    </row>
    <row r="13" spans="1:7" ht="26.25" customHeight="1">
      <c r="A13" s="109" t="s">
        <v>4</v>
      </c>
      <c r="B13" s="109" t="s">
        <v>0</v>
      </c>
      <c r="C13" s="110" t="s">
        <v>15</v>
      </c>
      <c r="D13" s="111"/>
      <c r="E13" s="101" t="s">
        <v>87</v>
      </c>
      <c r="F13" s="101" t="s">
        <v>88</v>
      </c>
      <c r="G13" s="106" t="s">
        <v>101</v>
      </c>
    </row>
    <row r="14" spans="1:7" ht="19.5" customHeight="1">
      <c r="A14" s="109"/>
      <c r="B14" s="109"/>
      <c r="C14" s="112"/>
      <c r="D14" s="113"/>
      <c r="E14" s="103"/>
      <c r="F14" s="102"/>
      <c r="G14" s="107"/>
    </row>
    <row r="15" spans="1:7" ht="13.5" thickBot="1">
      <c r="A15" s="42">
        <v>1</v>
      </c>
      <c r="B15" s="43">
        <v>2</v>
      </c>
      <c r="C15" s="43" t="s">
        <v>9</v>
      </c>
      <c r="D15" s="48">
        <v>3</v>
      </c>
      <c r="E15" s="45">
        <v>4</v>
      </c>
      <c r="F15" s="54">
        <v>5</v>
      </c>
      <c r="G15" s="53">
        <v>6</v>
      </c>
    </row>
    <row r="16" spans="1:10" ht="13.5" thickBot="1">
      <c r="A16" s="60" t="s">
        <v>19</v>
      </c>
      <c r="B16" s="61">
        <v>10</v>
      </c>
      <c r="C16" s="62" t="s">
        <v>104</v>
      </c>
      <c r="D16" s="69" t="s">
        <v>104</v>
      </c>
      <c r="E16" s="70">
        <v>18808655.78</v>
      </c>
      <c r="F16" s="73">
        <v>10334597.73</v>
      </c>
      <c r="G16" s="70">
        <f>E16-F16</f>
        <v>8474058.05</v>
      </c>
      <c r="H16" s="63"/>
      <c r="I16" s="63"/>
      <c r="J16" s="63"/>
    </row>
    <row r="17" spans="1:10" ht="26.25" thickBot="1">
      <c r="A17" s="65" t="s">
        <v>21</v>
      </c>
      <c r="B17" s="66"/>
      <c r="C17" s="67" t="s">
        <v>105</v>
      </c>
      <c r="D17" s="71" t="s">
        <v>105</v>
      </c>
      <c r="E17" s="72">
        <v>14707700</v>
      </c>
      <c r="F17" s="73">
        <v>7439177.95</v>
      </c>
      <c r="G17" s="70">
        <v>3822387.7</v>
      </c>
      <c r="H17" s="64"/>
      <c r="I17" s="64"/>
      <c r="J17" s="64"/>
    </row>
    <row r="18" spans="1:10" ht="13.5" thickBot="1">
      <c r="A18" s="65" t="s">
        <v>22</v>
      </c>
      <c r="B18" s="66"/>
      <c r="C18" s="67" t="s">
        <v>106</v>
      </c>
      <c r="D18" s="71" t="s">
        <v>106</v>
      </c>
      <c r="E18" s="72">
        <v>6260000</v>
      </c>
      <c r="F18" s="73">
        <v>2545281.15</v>
      </c>
      <c r="G18" s="70">
        <f aca="true" t="shared" si="0" ref="G18:G80">E18-F18</f>
        <v>3714718.85</v>
      </c>
      <c r="H18" s="64"/>
      <c r="I18" s="64"/>
      <c r="J18" s="64"/>
    </row>
    <row r="19" spans="1:10" ht="13.5" thickBot="1">
      <c r="A19" s="65" t="s">
        <v>23</v>
      </c>
      <c r="B19" s="66"/>
      <c r="C19" s="67" t="s">
        <v>107</v>
      </c>
      <c r="D19" s="71" t="s">
        <v>107</v>
      </c>
      <c r="E19" s="72">
        <v>6260000</v>
      </c>
      <c r="F19" s="73">
        <v>2545281.15</v>
      </c>
      <c r="G19" s="70">
        <f t="shared" si="0"/>
        <v>3714718.85</v>
      </c>
      <c r="H19" s="64"/>
      <c r="I19" s="64"/>
      <c r="J19" s="64"/>
    </row>
    <row r="20" spans="1:10" ht="77.25" thickBot="1">
      <c r="A20" s="65" t="s">
        <v>401</v>
      </c>
      <c r="B20" s="66"/>
      <c r="C20" s="67" t="s">
        <v>108</v>
      </c>
      <c r="D20" s="71" t="s">
        <v>108</v>
      </c>
      <c r="E20" s="72">
        <v>6260000</v>
      </c>
      <c r="F20" s="73">
        <v>2508354.7</v>
      </c>
      <c r="G20" s="70">
        <f t="shared" si="0"/>
        <v>3751645.3</v>
      </c>
      <c r="H20" s="64"/>
      <c r="I20" s="64"/>
      <c r="J20" s="64"/>
    </row>
    <row r="21" spans="1:10" ht="166.5" customHeight="1" thickBot="1">
      <c r="A21" s="65" t="s">
        <v>109</v>
      </c>
      <c r="B21" s="66"/>
      <c r="C21" s="67" t="s">
        <v>110</v>
      </c>
      <c r="D21" s="71" t="s">
        <v>110</v>
      </c>
      <c r="E21" s="72">
        <v>0</v>
      </c>
      <c r="F21" s="73">
        <v>20545.08</v>
      </c>
      <c r="G21" s="70">
        <f t="shared" si="0"/>
        <v>-20545.08</v>
      </c>
      <c r="H21" s="64"/>
      <c r="I21" s="64"/>
      <c r="J21" s="64"/>
    </row>
    <row r="22" spans="1:10" ht="69.75" customHeight="1" thickBot="1">
      <c r="A22" s="65" t="s">
        <v>389</v>
      </c>
      <c r="B22" s="66"/>
      <c r="C22" s="67"/>
      <c r="D22" s="71" t="s">
        <v>388</v>
      </c>
      <c r="E22" s="72">
        <v>0</v>
      </c>
      <c r="F22" s="73">
        <v>16381.37</v>
      </c>
      <c r="G22" s="70">
        <f t="shared" si="0"/>
        <v>-16381.37</v>
      </c>
      <c r="H22" s="64"/>
      <c r="I22" s="64"/>
      <c r="J22" s="64"/>
    </row>
    <row r="23" spans="1:10" ht="51.75" thickBot="1">
      <c r="A23" s="68" t="s">
        <v>323</v>
      </c>
      <c r="B23" s="66"/>
      <c r="C23" s="67"/>
      <c r="D23" s="71" t="s">
        <v>324</v>
      </c>
      <c r="E23" s="72">
        <v>1979400</v>
      </c>
      <c r="F23" s="73">
        <v>1317547.33</v>
      </c>
      <c r="G23" s="70">
        <f t="shared" si="0"/>
        <v>661852.6699999999</v>
      </c>
      <c r="H23" s="64"/>
      <c r="I23" s="64"/>
      <c r="J23" s="64"/>
    </row>
    <row r="24" spans="1:10" ht="39" thickBot="1">
      <c r="A24" s="68" t="s">
        <v>325</v>
      </c>
      <c r="B24" s="66"/>
      <c r="C24" s="67"/>
      <c r="D24" s="71" t="s">
        <v>326</v>
      </c>
      <c r="E24" s="72">
        <v>1979400</v>
      </c>
      <c r="F24" s="73">
        <v>1317547.33</v>
      </c>
      <c r="G24" s="70">
        <f t="shared" si="0"/>
        <v>661852.6699999999</v>
      </c>
      <c r="H24" s="64"/>
      <c r="I24" s="64"/>
      <c r="J24" s="64"/>
    </row>
    <row r="25" spans="1:10" ht="102.75" thickBot="1">
      <c r="A25" s="68" t="s">
        <v>327</v>
      </c>
      <c r="B25" s="66"/>
      <c r="C25" s="67"/>
      <c r="D25" s="71" t="s">
        <v>328</v>
      </c>
      <c r="E25" s="72">
        <v>605300</v>
      </c>
      <c r="F25" s="73">
        <v>441586.04</v>
      </c>
      <c r="G25" s="70">
        <f t="shared" si="0"/>
        <v>163713.96000000002</v>
      </c>
      <c r="H25" s="64"/>
      <c r="I25" s="64"/>
      <c r="J25" s="64"/>
    </row>
    <row r="26" spans="1:10" ht="128.25" thickBot="1">
      <c r="A26" s="68" t="s">
        <v>329</v>
      </c>
      <c r="B26" s="66"/>
      <c r="C26" s="67"/>
      <c r="D26" s="71" t="s">
        <v>330</v>
      </c>
      <c r="E26" s="72">
        <v>22600</v>
      </c>
      <c r="F26" s="73">
        <v>12058.25</v>
      </c>
      <c r="G26" s="70">
        <f t="shared" si="0"/>
        <v>10541.75</v>
      </c>
      <c r="H26" s="64"/>
      <c r="I26" s="64"/>
      <c r="J26" s="64"/>
    </row>
    <row r="27" spans="1:10" ht="102.75" thickBot="1">
      <c r="A27" s="68" t="s">
        <v>331</v>
      </c>
      <c r="B27" s="66"/>
      <c r="C27" s="67"/>
      <c r="D27" s="71" t="s">
        <v>332</v>
      </c>
      <c r="E27" s="72">
        <v>1325900</v>
      </c>
      <c r="F27" s="73">
        <v>895924.78</v>
      </c>
      <c r="G27" s="70">
        <f t="shared" si="0"/>
        <v>429975.22</v>
      </c>
      <c r="H27" s="64"/>
      <c r="I27" s="64"/>
      <c r="J27" s="64"/>
    </row>
    <row r="28" spans="1:10" ht="102.75" thickBot="1">
      <c r="A28" s="68" t="s">
        <v>333</v>
      </c>
      <c r="B28" s="66"/>
      <c r="C28" s="67"/>
      <c r="D28" s="71" t="s">
        <v>334</v>
      </c>
      <c r="E28" s="72">
        <v>25600</v>
      </c>
      <c r="F28" s="73">
        <v>-32021.74</v>
      </c>
      <c r="G28" s="70">
        <f t="shared" si="0"/>
        <v>57621.740000000005</v>
      </c>
      <c r="H28" s="64"/>
      <c r="I28" s="64"/>
      <c r="J28" s="64"/>
    </row>
    <row r="29" spans="1:10" ht="13.5" thickBot="1">
      <c r="A29" s="65" t="s">
        <v>24</v>
      </c>
      <c r="B29" s="66"/>
      <c r="C29" s="67" t="s">
        <v>111</v>
      </c>
      <c r="D29" s="71" t="s">
        <v>111</v>
      </c>
      <c r="E29" s="72">
        <v>1252800</v>
      </c>
      <c r="F29" s="73">
        <v>1170476.22</v>
      </c>
      <c r="G29" s="70">
        <f t="shared" si="0"/>
        <v>82323.78000000003</v>
      </c>
      <c r="H29" s="64"/>
      <c r="I29" s="64"/>
      <c r="J29" s="64"/>
    </row>
    <row r="30" spans="1:10" ht="39" thickBot="1">
      <c r="A30" s="65" t="s">
        <v>25</v>
      </c>
      <c r="B30" s="66"/>
      <c r="C30" s="67" t="s">
        <v>112</v>
      </c>
      <c r="D30" s="71" t="s">
        <v>112</v>
      </c>
      <c r="E30" s="72">
        <v>1139200</v>
      </c>
      <c r="F30" s="73">
        <v>830824.35</v>
      </c>
      <c r="G30" s="70">
        <f t="shared" si="0"/>
        <v>308375.65</v>
      </c>
      <c r="H30" s="64"/>
      <c r="I30" s="64"/>
      <c r="J30" s="64"/>
    </row>
    <row r="31" spans="1:10" ht="51.75" thickBot="1">
      <c r="A31" s="65" t="s">
        <v>26</v>
      </c>
      <c r="B31" s="66"/>
      <c r="C31" s="67" t="s">
        <v>113</v>
      </c>
      <c r="D31" s="71" t="s">
        <v>113</v>
      </c>
      <c r="E31" s="72">
        <v>1139200</v>
      </c>
      <c r="F31" s="73">
        <v>360931.38</v>
      </c>
      <c r="G31" s="70">
        <f t="shared" si="0"/>
        <v>778268.62</v>
      </c>
      <c r="H31" s="64"/>
      <c r="I31" s="64"/>
      <c r="J31" s="64"/>
    </row>
    <row r="32" spans="1:10" ht="51.75" thickBot="1">
      <c r="A32" s="65" t="s">
        <v>26</v>
      </c>
      <c r="B32" s="66"/>
      <c r="C32" s="67"/>
      <c r="D32" s="71" t="s">
        <v>114</v>
      </c>
      <c r="E32" s="72">
        <v>1139200</v>
      </c>
      <c r="F32" s="73">
        <v>360931.38</v>
      </c>
      <c r="G32" s="70">
        <f t="shared" si="0"/>
        <v>778268.62</v>
      </c>
      <c r="H32" s="64"/>
      <c r="I32" s="64"/>
      <c r="J32" s="64"/>
    </row>
    <row r="33" spans="1:10" ht="64.5" thickBot="1">
      <c r="A33" s="65" t="s">
        <v>335</v>
      </c>
      <c r="B33" s="66"/>
      <c r="C33" s="67" t="s">
        <v>115</v>
      </c>
      <c r="D33" s="71" t="s">
        <v>116</v>
      </c>
      <c r="E33" s="72">
        <v>0</v>
      </c>
      <c r="F33" s="73">
        <v>323437.42</v>
      </c>
      <c r="G33" s="70">
        <f t="shared" si="0"/>
        <v>-323437.42</v>
      </c>
      <c r="H33" s="64"/>
      <c r="I33" s="64"/>
      <c r="J33" s="64"/>
    </row>
    <row r="34" spans="1:10" ht="90" thickBot="1">
      <c r="A34" s="65" t="s">
        <v>406</v>
      </c>
      <c r="B34" s="66"/>
      <c r="C34" s="67" t="s">
        <v>117</v>
      </c>
      <c r="D34" s="71" t="s">
        <v>117</v>
      </c>
      <c r="E34" s="72">
        <v>0</v>
      </c>
      <c r="F34" s="73">
        <v>344511.81</v>
      </c>
      <c r="G34" s="70">
        <f t="shared" si="0"/>
        <v>-344511.81</v>
      </c>
      <c r="H34" s="64"/>
      <c r="I34" s="64"/>
      <c r="J34" s="64"/>
    </row>
    <row r="35" spans="1:10" ht="64.5" thickBot="1">
      <c r="A35" s="65" t="s">
        <v>27</v>
      </c>
      <c r="B35" s="66"/>
      <c r="C35" s="67"/>
      <c r="D35" s="71" t="s">
        <v>407</v>
      </c>
      <c r="E35" s="72">
        <v>0</v>
      </c>
      <c r="F35" s="73">
        <v>-21074.39</v>
      </c>
      <c r="G35" s="70">
        <f t="shared" si="0"/>
        <v>21074.39</v>
      </c>
      <c r="H35" s="64"/>
      <c r="I35" s="64"/>
      <c r="J35" s="64"/>
    </row>
    <row r="36" spans="1:10" ht="39" thickBot="1">
      <c r="A36" s="65" t="s">
        <v>391</v>
      </c>
      <c r="B36" s="66"/>
      <c r="C36" s="67"/>
      <c r="D36" s="71" t="s">
        <v>390</v>
      </c>
      <c r="E36" s="72">
        <v>0</v>
      </c>
      <c r="F36" s="73">
        <v>146455.55</v>
      </c>
      <c r="G36" s="70">
        <f t="shared" si="0"/>
        <v>-146455.55</v>
      </c>
      <c r="H36" s="64"/>
      <c r="I36" s="64"/>
      <c r="J36" s="64"/>
    </row>
    <row r="37" spans="1:10" ht="13.5" thickBot="1">
      <c r="A37" s="65" t="s">
        <v>28</v>
      </c>
      <c r="B37" s="66"/>
      <c r="C37" s="67" t="s">
        <v>118</v>
      </c>
      <c r="D37" s="71" t="s">
        <v>118</v>
      </c>
      <c r="E37" s="72">
        <v>113600</v>
      </c>
      <c r="F37" s="73">
        <v>339651.87</v>
      </c>
      <c r="G37" s="70">
        <f t="shared" si="0"/>
        <v>-226051.87</v>
      </c>
      <c r="H37" s="64"/>
      <c r="I37" s="64"/>
      <c r="J37" s="64"/>
    </row>
    <row r="38" spans="1:10" ht="13.5" thickBot="1">
      <c r="A38" s="65" t="s">
        <v>28</v>
      </c>
      <c r="B38" s="66"/>
      <c r="C38" s="67" t="s">
        <v>119</v>
      </c>
      <c r="D38" s="71" t="s">
        <v>119</v>
      </c>
      <c r="E38" s="72">
        <v>113600</v>
      </c>
      <c r="F38" s="73">
        <v>339651.87</v>
      </c>
      <c r="G38" s="70">
        <f t="shared" si="0"/>
        <v>-226051.87</v>
      </c>
      <c r="H38" s="64"/>
      <c r="I38" s="64"/>
      <c r="J38" s="64"/>
    </row>
    <row r="39" spans="1:10" ht="13.5" thickBot="1">
      <c r="A39" s="65" t="s">
        <v>29</v>
      </c>
      <c r="B39" s="66"/>
      <c r="C39" s="67" t="s">
        <v>120</v>
      </c>
      <c r="D39" s="71" t="s">
        <v>120</v>
      </c>
      <c r="E39" s="72">
        <v>5075200</v>
      </c>
      <c r="F39" s="73">
        <v>1865838.48</v>
      </c>
      <c r="G39" s="70">
        <f t="shared" si="0"/>
        <v>3209361.52</v>
      </c>
      <c r="H39" s="64"/>
      <c r="I39" s="64"/>
      <c r="J39" s="64"/>
    </row>
    <row r="40" spans="1:10" ht="18.75" customHeight="1" thickBot="1">
      <c r="A40" s="65" t="s">
        <v>336</v>
      </c>
      <c r="B40" s="66"/>
      <c r="C40" s="67" t="s">
        <v>121</v>
      </c>
      <c r="D40" s="71" t="s">
        <v>121</v>
      </c>
      <c r="E40" s="72">
        <v>975900</v>
      </c>
      <c r="F40" s="73">
        <v>284331.26</v>
      </c>
      <c r="G40" s="70">
        <f t="shared" si="0"/>
        <v>691568.74</v>
      </c>
      <c r="H40" s="64"/>
      <c r="I40" s="64"/>
      <c r="J40" s="64"/>
    </row>
    <row r="41" spans="1:10" ht="62.25" customHeight="1" thickBot="1">
      <c r="A41" s="65" t="s">
        <v>30</v>
      </c>
      <c r="B41" s="66"/>
      <c r="C41" s="67" t="s">
        <v>122</v>
      </c>
      <c r="D41" s="71" t="s">
        <v>122</v>
      </c>
      <c r="E41" s="72">
        <v>975900</v>
      </c>
      <c r="F41" s="73">
        <v>284331.26</v>
      </c>
      <c r="G41" s="70">
        <f t="shared" si="0"/>
        <v>691568.74</v>
      </c>
      <c r="H41" s="64"/>
      <c r="I41" s="64"/>
      <c r="J41" s="64"/>
    </row>
    <row r="42" spans="1:10" ht="13.5" thickBot="1">
      <c r="A42" s="65" t="s">
        <v>31</v>
      </c>
      <c r="B42" s="66"/>
      <c r="C42" s="67" t="s">
        <v>123</v>
      </c>
      <c r="D42" s="71" t="s">
        <v>123</v>
      </c>
      <c r="E42" s="72">
        <v>4099300</v>
      </c>
      <c r="F42" s="73">
        <v>1581507.22</v>
      </c>
      <c r="G42" s="70">
        <f t="shared" si="0"/>
        <v>2517792.7800000003</v>
      </c>
      <c r="H42" s="64"/>
      <c r="I42" s="64"/>
      <c r="J42" s="64"/>
    </row>
    <row r="43" spans="1:10" ht="64.5" thickBot="1">
      <c r="A43" s="65" t="s">
        <v>32</v>
      </c>
      <c r="B43" s="66"/>
      <c r="C43" s="67" t="s">
        <v>124</v>
      </c>
      <c r="D43" s="71" t="s">
        <v>369</v>
      </c>
      <c r="E43" s="72">
        <v>4099300</v>
      </c>
      <c r="F43" s="73">
        <v>593924.82</v>
      </c>
      <c r="G43" s="70">
        <f t="shared" si="0"/>
        <v>3505375.18</v>
      </c>
      <c r="H43" s="64"/>
      <c r="I43" s="64"/>
      <c r="J43" s="64"/>
    </row>
    <row r="44" spans="1:10" ht="102.75" thickBot="1">
      <c r="A44" s="65" t="s">
        <v>33</v>
      </c>
      <c r="B44" s="66"/>
      <c r="C44" s="67" t="s">
        <v>125</v>
      </c>
      <c r="D44" s="71" t="s">
        <v>370</v>
      </c>
      <c r="E44" s="72">
        <v>4099300</v>
      </c>
      <c r="F44" s="73">
        <v>593924.82</v>
      </c>
      <c r="G44" s="70">
        <f t="shared" si="0"/>
        <v>3505375.18</v>
      </c>
      <c r="H44" s="64"/>
      <c r="I44" s="64"/>
      <c r="J44" s="64"/>
    </row>
    <row r="45" spans="1:10" ht="64.5" thickBot="1">
      <c r="A45" s="65" t="s">
        <v>34</v>
      </c>
      <c r="B45" s="66"/>
      <c r="C45" s="67" t="s">
        <v>126</v>
      </c>
      <c r="D45" s="71" t="s">
        <v>371</v>
      </c>
      <c r="E45" s="72">
        <v>0</v>
      </c>
      <c r="F45" s="73">
        <v>987582.4</v>
      </c>
      <c r="G45" s="70">
        <f t="shared" si="0"/>
        <v>-987582.4</v>
      </c>
      <c r="H45" s="64"/>
      <c r="I45" s="64"/>
      <c r="J45" s="64"/>
    </row>
    <row r="46" spans="1:10" ht="102.75" thickBot="1">
      <c r="A46" s="65" t="s">
        <v>35</v>
      </c>
      <c r="B46" s="66"/>
      <c r="C46" s="67" t="s">
        <v>127</v>
      </c>
      <c r="D46" s="71" t="s">
        <v>372</v>
      </c>
      <c r="E46" s="72">
        <v>0</v>
      </c>
      <c r="F46" s="73">
        <v>987582.4</v>
      </c>
      <c r="G46" s="70">
        <f t="shared" si="0"/>
        <v>-987582.4</v>
      </c>
      <c r="H46" s="64"/>
      <c r="I46" s="64"/>
      <c r="J46" s="64"/>
    </row>
    <row r="47" spans="1:10" ht="65.25" customHeight="1" thickBot="1">
      <c r="A47" s="65" t="s">
        <v>36</v>
      </c>
      <c r="B47" s="66"/>
      <c r="C47" s="67" t="s">
        <v>128</v>
      </c>
      <c r="D47" s="71" t="s">
        <v>128</v>
      </c>
      <c r="E47" s="72">
        <v>52900</v>
      </c>
      <c r="F47" s="73">
        <v>33204.77</v>
      </c>
      <c r="G47" s="70">
        <f t="shared" si="0"/>
        <v>19695.230000000003</v>
      </c>
      <c r="H47" s="64"/>
      <c r="I47" s="64"/>
      <c r="J47" s="64"/>
    </row>
    <row r="48" spans="1:10" ht="128.25" thickBot="1">
      <c r="A48" s="65" t="s">
        <v>37</v>
      </c>
      <c r="B48" s="66"/>
      <c r="C48" s="67" t="s">
        <v>129</v>
      </c>
      <c r="D48" s="71" t="s">
        <v>129</v>
      </c>
      <c r="E48" s="72">
        <v>52900</v>
      </c>
      <c r="F48" s="73">
        <v>30204.77</v>
      </c>
      <c r="G48" s="70">
        <f t="shared" si="0"/>
        <v>22695.23</v>
      </c>
      <c r="H48" s="64"/>
      <c r="I48" s="64"/>
      <c r="J48" s="64"/>
    </row>
    <row r="49" spans="1:10" ht="114" customHeight="1" thickBot="1">
      <c r="A49" s="65" t="s">
        <v>361</v>
      </c>
      <c r="B49" s="66"/>
      <c r="C49" s="67"/>
      <c r="D49" s="71" t="s">
        <v>360</v>
      </c>
      <c r="E49" s="72">
        <v>40300</v>
      </c>
      <c r="F49" s="73">
        <v>0</v>
      </c>
      <c r="G49" s="70">
        <f t="shared" si="0"/>
        <v>40300</v>
      </c>
      <c r="H49" s="64"/>
      <c r="I49" s="64"/>
      <c r="J49" s="64"/>
    </row>
    <row r="50" spans="1:10" ht="103.5" customHeight="1" thickBot="1">
      <c r="A50" s="65" t="s">
        <v>362</v>
      </c>
      <c r="B50" s="66"/>
      <c r="C50" s="67"/>
      <c r="D50" s="71" t="s">
        <v>359</v>
      </c>
      <c r="E50" s="72">
        <v>40300</v>
      </c>
      <c r="F50" s="73">
        <v>0</v>
      </c>
      <c r="G50" s="70">
        <f t="shared" si="0"/>
        <v>40300</v>
      </c>
      <c r="H50" s="64"/>
      <c r="I50" s="64"/>
      <c r="J50" s="64"/>
    </row>
    <row r="51" spans="1:10" ht="115.5" thickBot="1">
      <c r="A51" s="65" t="s">
        <v>38</v>
      </c>
      <c r="B51" s="66"/>
      <c r="C51" s="67" t="s">
        <v>130</v>
      </c>
      <c r="D51" s="71" t="s">
        <v>130</v>
      </c>
      <c r="E51" s="72">
        <v>12600</v>
      </c>
      <c r="F51" s="73">
        <v>30204.77</v>
      </c>
      <c r="G51" s="70">
        <f t="shared" si="0"/>
        <v>-17604.77</v>
      </c>
      <c r="H51" s="64"/>
      <c r="I51" s="64"/>
      <c r="J51" s="64"/>
    </row>
    <row r="52" spans="1:10" ht="90.75" customHeight="1" thickBot="1">
      <c r="A52" s="65" t="s">
        <v>268</v>
      </c>
      <c r="B52" s="66"/>
      <c r="C52" s="67" t="s">
        <v>131</v>
      </c>
      <c r="D52" s="71" t="s">
        <v>131</v>
      </c>
      <c r="E52" s="72">
        <v>12600</v>
      </c>
      <c r="F52" s="73">
        <v>30204.77</v>
      </c>
      <c r="G52" s="70">
        <f t="shared" si="0"/>
        <v>-17604.77</v>
      </c>
      <c r="H52" s="64"/>
      <c r="I52" s="64"/>
      <c r="J52" s="64"/>
    </row>
    <row r="53" spans="1:10" ht="44.25" customHeight="1" thickBot="1">
      <c r="A53" s="65" t="s">
        <v>394</v>
      </c>
      <c r="B53" s="66"/>
      <c r="C53" s="67"/>
      <c r="D53" s="71" t="s">
        <v>397</v>
      </c>
      <c r="E53" s="72">
        <v>0</v>
      </c>
      <c r="F53" s="73">
        <v>3000</v>
      </c>
      <c r="G53" s="70">
        <f t="shared" si="0"/>
        <v>-3000</v>
      </c>
      <c r="H53" s="64"/>
      <c r="I53" s="64"/>
      <c r="J53" s="64"/>
    </row>
    <row r="54" spans="1:10" ht="81.75" customHeight="1" thickBot="1">
      <c r="A54" s="65" t="s">
        <v>393</v>
      </c>
      <c r="B54" s="66"/>
      <c r="C54" s="67"/>
      <c r="D54" s="71" t="s">
        <v>396</v>
      </c>
      <c r="E54" s="72">
        <v>0</v>
      </c>
      <c r="F54" s="73">
        <v>3000</v>
      </c>
      <c r="G54" s="70">
        <f t="shared" si="0"/>
        <v>-3000</v>
      </c>
      <c r="H54" s="64"/>
      <c r="I54" s="64"/>
      <c r="J54" s="64"/>
    </row>
    <row r="55" spans="1:10" ht="101.25" customHeight="1" thickBot="1">
      <c r="A55" s="65" t="s">
        <v>392</v>
      </c>
      <c r="B55" s="66"/>
      <c r="C55" s="67"/>
      <c r="D55" s="71" t="s">
        <v>395</v>
      </c>
      <c r="E55" s="72">
        <v>0</v>
      </c>
      <c r="F55" s="73">
        <v>3000</v>
      </c>
      <c r="G55" s="70">
        <f t="shared" si="0"/>
        <v>-3000</v>
      </c>
      <c r="H55" s="64"/>
      <c r="I55" s="64"/>
      <c r="J55" s="64"/>
    </row>
    <row r="56" spans="1:10" ht="45" customHeight="1" thickBot="1">
      <c r="A56" s="65" t="s">
        <v>404</v>
      </c>
      <c r="B56" s="66"/>
      <c r="C56" s="67"/>
      <c r="D56" s="71" t="s">
        <v>405</v>
      </c>
      <c r="E56" s="72">
        <v>0</v>
      </c>
      <c r="F56" s="73">
        <v>498380</v>
      </c>
      <c r="G56" s="70">
        <f t="shared" si="0"/>
        <v>-498380</v>
      </c>
      <c r="H56" s="64"/>
      <c r="I56" s="64"/>
      <c r="J56" s="64"/>
    </row>
    <row r="57" spans="1:10" ht="74.25" customHeight="1" thickBot="1">
      <c r="A57" s="65" t="s">
        <v>402</v>
      </c>
      <c r="B57" s="66"/>
      <c r="C57" s="67"/>
      <c r="D57" s="71" t="s">
        <v>403</v>
      </c>
      <c r="E57" s="72">
        <v>0</v>
      </c>
      <c r="F57" s="73">
        <v>498380</v>
      </c>
      <c r="G57" s="70">
        <f t="shared" si="0"/>
        <v>-498380</v>
      </c>
      <c r="H57" s="64"/>
      <c r="I57" s="64"/>
      <c r="J57" s="64"/>
    </row>
    <row r="58" spans="1:10" ht="26.25" thickBot="1">
      <c r="A58" s="68" t="s">
        <v>314</v>
      </c>
      <c r="B58" s="66"/>
      <c r="C58" s="67"/>
      <c r="D58" s="74" t="s">
        <v>319</v>
      </c>
      <c r="E58" s="72">
        <v>7400</v>
      </c>
      <c r="F58" s="73">
        <v>7100</v>
      </c>
      <c r="G58" s="70">
        <f>E58-F58</f>
        <v>300</v>
      </c>
      <c r="H58" s="64"/>
      <c r="I58" s="64"/>
      <c r="J58" s="64"/>
    </row>
    <row r="59" spans="1:10" ht="64.5" thickBot="1">
      <c r="A59" s="68" t="s">
        <v>316</v>
      </c>
      <c r="B59" s="66"/>
      <c r="C59" s="67"/>
      <c r="D59" s="74" t="s">
        <v>315</v>
      </c>
      <c r="E59" s="72">
        <v>7400</v>
      </c>
      <c r="F59" s="73">
        <v>7100</v>
      </c>
      <c r="G59" s="70">
        <f>E59-F59</f>
        <v>300</v>
      </c>
      <c r="H59" s="64"/>
      <c r="I59" s="64"/>
      <c r="J59" s="64"/>
    </row>
    <row r="60" spans="1:10" ht="77.25" thickBot="1">
      <c r="A60" s="68" t="s">
        <v>318</v>
      </c>
      <c r="B60" s="66"/>
      <c r="C60" s="67"/>
      <c r="D60" s="74" t="s">
        <v>317</v>
      </c>
      <c r="E60" s="72">
        <v>7400</v>
      </c>
      <c r="F60" s="73">
        <v>7100</v>
      </c>
      <c r="G60" s="70">
        <f>E60-F60</f>
        <v>300</v>
      </c>
      <c r="H60" s="64"/>
      <c r="I60" s="64"/>
      <c r="J60" s="64"/>
    </row>
    <row r="61" spans="1:10" ht="13.5" thickBot="1">
      <c r="A61" s="65" t="s">
        <v>39</v>
      </c>
      <c r="B61" s="66"/>
      <c r="C61" s="67" t="s">
        <v>132</v>
      </c>
      <c r="D61" s="71" t="s">
        <v>132</v>
      </c>
      <c r="E61" s="72">
        <v>80000</v>
      </c>
      <c r="F61" s="73">
        <v>1350</v>
      </c>
      <c r="G61" s="70">
        <f>E61-F61</f>
        <v>78650</v>
      </c>
      <c r="H61" s="64"/>
      <c r="I61" s="64"/>
      <c r="J61" s="64"/>
    </row>
    <row r="62" spans="1:10" ht="13.5" thickBot="1">
      <c r="A62" s="65" t="s">
        <v>293</v>
      </c>
      <c r="B62" s="66"/>
      <c r="C62" s="67"/>
      <c r="D62" s="71" t="s">
        <v>295</v>
      </c>
      <c r="E62" s="72">
        <v>80000</v>
      </c>
      <c r="F62" s="73">
        <v>1350</v>
      </c>
      <c r="G62" s="70">
        <f t="shared" si="0"/>
        <v>78650</v>
      </c>
      <c r="H62" s="64"/>
      <c r="I62" s="64"/>
      <c r="J62" s="64"/>
    </row>
    <row r="63" spans="1:10" ht="26.25" thickBot="1">
      <c r="A63" s="65" t="s">
        <v>294</v>
      </c>
      <c r="B63" s="66"/>
      <c r="C63" s="67"/>
      <c r="D63" s="71" t="s">
        <v>296</v>
      </c>
      <c r="E63" s="72">
        <v>80000</v>
      </c>
      <c r="F63" s="73">
        <v>1350</v>
      </c>
      <c r="G63" s="70">
        <f t="shared" si="0"/>
        <v>78650</v>
      </c>
      <c r="H63" s="64"/>
      <c r="I63" s="64"/>
      <c r="J63" s="64"/>
    </row>
    <row r="64" spans="1:10" ht="13.5" thickBot="1">
      <c r="A64" s="65" t="s">
        <v>40</v>
      </c>
      <c r="B64" s="66"/>
      <c r="C64" s="67" t="s">
        <v>133</v>
      </c>
      <c r="D64" s="71" t="s">
        <v>133</v>
      </c>
      <c r="E64" s="72">
        <v>4100955.78</v>
      </c>
      <c r="F64" s="80">
        <v>2895419.78</v>
      </c>
      <c r="G64" s="70">
        <f t="shared" si="0"/>
        <v>1205536</v>
      </c>
      <c r="H64" s="64"/>
      <c r="I64" s="64"/>
      <c r="J64" s="64"/>
    </row>
    <row r="65" spans="1:10" ht="51.75" thickBot="1">
      <c r="A65" s="65" t="s">
        <v>41</v>
      </c>
      <c r="B65" s="66"/>
      <c r="C65" s="67" t="s">
        <v>134</v>
      </c>
      <c r="D65" s="71" t="s">
        <v>134</v>
      </c>
      <c r="E65" s="72">
        <v>4096400</v>
      </c>
      <c r="F65" s="73">
        <v>2890864</v>
      </c>
      <c r="G65" s="70">
        <f t="shared" si="0"/>
        <v>1205536</v>
      </c>
      <c r="H65" s="64"/>
      <c r="I65" s="64"/>
      <c r="J65" s="64"/>
    </row>
    <row r="66" spans="1:10" ht="39" thickBot="1">
      <c r="A66" s="65" t="s">
        <v>42</v>
      </c>
      <c r="B66" s="66"/>
      <c r="C66" s="67" t="s">
        <v>135</v>
      </c>
      <c r="D66" s="71" t="s">
        <v>135</v>
      </c>
      <c r="E66" s="72">
        <v>3726600</v>
      </c>
      <c r="F66" s="73">
        <v>2521100</v>
      </c>
      <c r="G66" s="70">
        <f t="shared" si="0"/>
        <v>1205500</v>
      </c>
      <c r="H66" s="64"/>
      <c r="I66" s="64"/>
      <c r="J66" s="64"/>
    </row>
    <row r="67" spans="1:10" ht="26.25" thickBot="1">
      <c r="A67" s="65" t="s">
        <v>43</v>
      </c>
      <c r="B67" s="66"/>
      <c r="C67" s="67" t="s">
        <v>136</v>
      </c>
      <c r="D67" s="71" t="s">
        <v>136</v>
      </c>
      <c r="E67" s="72">
        <v>3726600</v>
      </c>
      <c r="F67" s="73">
        <v>2521100</v>
      </c>
      <c r="G67" s="70">
        <f t="shared" si="0"/>
        <v>1205500</v>
      </c>
      <c r="H67" s="64"/>
      <c r="I67" s="64"/>
      <c r="J67" s="64"/>
    </row>
    <row r="68" spans="1:10" ht="39" thickBot="1">
      <c r="A68" s="65" t="s">
        <v>44</v>
      </c>
      <c r="B68" s="66"/>
      <c r="C68" s="67" t="s">
        <v>137</v>
      </c>
      <c r="D68" s="71" t="s">
        <v>137</v>
      </c>
      <c r="E68" s="72">
        <v>3726600</v>
      </c>
      <c r="F68" s="73">
        <v>2521100</v>
      </c>
      <c r="G68" s="70">
        <f t="shared" si="0"/>
        <v>1205500</v>
      </c>
      <c r="H68" s="64"/>
      <c r="I68" s="64"/>
      <c r="J68" s="64"/>
    </row>
    <row r="69" spans="1:10" ht="39" thickBot="1">
      <c r="A69" s="65" t="s">
        <v>45</v>
      </c>
      <c r="B69" s="66"/>
      <c r="C69" s="67" t="s">
        <v>138</v>
      </c>
      <c r="D69" s="71" t="s">
        <v>138</v>
      </c>
      <c r="E69" s="72">
        <v>296800</v>
      </c>
      <c r="F69" s="73">
        <v>296800</v>
      </c>
      <c r="G69" s="70">
        <f t="shared" si="0"/>
        <v>0</v>
      </c>
      <c r="H69" s="64"/>
      <c r="I69" s="64"/>
      <c r="J69" s="64"/>
    </row>
    <row r="70" spans="1:10" ht="51.75" thickBot="1">
      <c r="A70" s="65" t="s">
        <v>46</v>
      </c>
      <c r="B70" s="66"/>
      <c r="C70" s="67" t="s">
        <v>139</v>
      </c>
      <c r="D70" s="71" t="s">
        <v>139</v>
      </c>
      <c r="E70" s="72">
        <v>296600</v>
      </c>
      <c r="F70" s="73">
        <v>296600</v>
      </c>
      <c r="G70" s="70">
        <f t="shared" si="0"/>
        <v>0</v>
      </c>
      <c r="H70" s="64"/>
      <c r="I70" s="64"/>
      <c r="J70" s="64"/>
    </row>
    <row r="71" spans="1:10" ht="51.75" thickBot="1">
      <c r="A71" s="65" t="s">
        <v>47</v>
      </c>
      <c r="B71" s="66"/>
      <c r="C71" s="67" t="s">
        <v>140</v>
      </c>
      <c r="D71" s="71" t="s">
        <v>140</v>
      </c>
      <c r="E71" s="72">
        <v>296600</v>
      </c>
      <c r="F71" s="73">
        <v>296600</v>
      </c>
      <c r="G71" s="70">
        <f t="shared" si="0"/>
        <v>0</v>
      </c>
      <c r="H71" s="64"/>
      <c r="I71" s="64"/>
      <c r="J71" s="64"/>
    </row>
    <row r="72" spans="1:10" ht="51.75" thickBot="1">
      <c r="A72" s="65" t="s">
        <v>48</v>
      </c>
      <c r="B72" s="66"/>
      <c r="C72" s="67" t="s">
        <v>141</v>
      </c>
      <c r="D72" s="71" t="s">
        <v>141</v>
      </c>
      <c r="E72" s="72">
        <v>200</v>
      </c>
      <c r="F72" s="73">
        <v>200</v>
      </c>
      <c r="G72" s="70">
        <f t="shared" si="0"/>
        <v>0</v>
      </c>
      <c r="H72" s="64"/>
      <c r="I72" s="64"/>
      <c r="J72" s="64"/>
    </row>
    <row r="73" spans="1:10" ht="51.75" thickBot="1">
      <c r="A73" s="65" t="s">
        <v>49</v>
      </c>
      <c r="B73" s="66"/>
      <c r="C73" s="67" t="s">
        <v>142</v>
      </c>
      <c r="D73" s="71" t="s">
        <v>142</v>
      </c>
      <c r="E73" s="72">
        <v>200</v>
      </c>
      <c r="F73" s="73">
        <v>200</v>
      </c>
      <c r="G73" s="70">
        <f t="shared" si="0"/>
        <v>0</v>
      </c>
      <c r="H73" s="64"/>
      <c r="I73" s="64"/>
      <c r="J73" s="64"/>
    </row>
    <row r="74" spans="1:10" ht="13.5" thickBot="1">
      <c r="A74" s="65" t="s">
        <v>387</v>
      </c>
      <c r="B74" s="66"/>
      <c r="C74" s="67"/>
      <c r="D74" s="71" t="s">
        <v>143</v>
      </c>
      <c r="E74" s="72">
        <v>73000</v>
      </c>
      <c r="F74" s="73">
        <v>72964</v>
      </c>
      <c r="G74" s="70">
        <f t="shared" si="0"/>
        <v>36</v>
      </c>
      <c r="H74" s="94"/>
      <c r="I74" s="94"/>
      <c r="J74" s="94"/>
    </row>
    <row r="75" spans="1:10" ht="26.25" thickBot="1">
      <c r="A75" s="65" t="s">
        <v>386</v>
      </c>
      <c r="B75" s="66"/>
      <c r="C75" s="67"/>
      <c r="D75" s="71" t="s">
        <v>144</v>
      </c>
      <c r="E75" s="72">
        <v>73000</v>
      </c>
      <c r="F75" s="73">
        <v>72964</v>
      </c>
      <c r="G75" s="70">
        <f t="shared" si="0"/>
        <v>36</v>
      </c>
      <c r="H75" s="94"/>
      <c r="I75" s="94"/>
      <c r="J75" s="94"/>
    </row>
    <row r="76" spans="1:10" ht="25.5">
      <c r="A76" s="65" t="s">
        <v>385</v>
      </c>
      <c r="B76" s="66"/>
      <c r="C76" s="67"/>
      <c r="D76" s="71" t="s">
        <v>145</v>
      </c>
      <c r="E76" s="72">
        <v>73000</v>
      </c>
      <c r="F76" s="73">
        <v>72964</v>
      </c>
      <c r="G76" s="70">
        <f t="shared" si="0"/>
        <v>36</v>
      </c>
      <c r="H76" s="94"/>
      <c r="I76" s="94"/>
      <c r="J76" s="94"/>
    </row>
    <row r="77" spans="1:7" ht="132.75" customHeight="1">
      <c r="A77" s="65" t="s">
        <v>377</v>
      </c>
      <c r="B77" s="66"/>
      <c r="C77" s="67" t="s">
        <v>143</v>
      </c>
      <c r="D77" s="71" t="s">
        <v>376</v>
      </c>
      <c r="E77" s="72">
        <v>4555.78</v>
      </c>
      <c r="F77" s="73">
        <v>4555.78</v>
      </c>
      <c r="G77" s="75">
        <f t="shared" si="0"/>
        <v>0</v>
      </c>
    </row>
    <row r="78" spans="1:7" ht="102">
      <c r="A78" s="65" t="s">
        <v>378</v>
      </c>
      <c r="B78" s="66"/>
      <c r="C78" s="67" t="s">
        <v>144</v>
      </c>
      <c r="D78" s="71" t="s">
        <v>375</v>
      </c>
      <c r="E78" s="72">
        <v>4555.78</v>
      </c>
      <c r="F78" s="73">
        <v>4555.78</v>
      </c>
      <c r="G78" s="75">
        <f>E78-F78</f>
        <v>0</v>
      </c>
    </row>
    <row r="79" spans="1:7" ht="89.25">
      <c r="A79" s="65" t="s">
        <v>379</v>
      </c>
      <c r="B79" s="66"/>
      <c r="C79" s="67" t="s">
        <v>144</v>
      </c>
      <c r="D79" s="71" t="s">
        <v>374</v>
      </c>
      <c r="E79" s="72">
        <v>4555.78</v>
      </c>
      <c r="F79" s="73">
        <v>4555.78</v>
      </c>
      <c r="G79" s="75">
        <f t="shared" si="0"/>
        <v>0</v>
      </c>
    </row>
    <row r="80" spans="1:7" ht="76.5">
      <c r="A80" s="65" t="s">
        <v>380</v>
      </c>
      <c r="B80" s="66"/>
      <c r="C80" s="67" t="s">
        <v>145</v>
      </c>
      <c r="D80" s="71" t="s">
        <v>373</v>
      </c>
      <c r="E80" s="72">
        <v>4555.78</v>
      </c>
      <c r="F80" s="73">
        <v>4555.78</v>
      </c>
      <c r="G80" s="75">
        <f t="shared" si="0"/>
        <v>0</v>
      </c>
    </row>
  </sheetData>
  <sheetProtection/>
  <mergeCells count="10">
    <mergeCell ref="G13:G14"/>
    <mergeCell ref="A11:E11"/>
    <mergeCell ref="A13:A14"/>
    <mergeCell ref="B13:B14"/>
    <mergeCell ref="C13:D14"/>
    <mergeCell ref="B2:D2"/>
    <mergeCell ref="A3:F3"/>
    <mergeCell ref="F13:F14"/>
    <mergeCell ref="E13:E14"/>
    <mergeCell ref="B7:E7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2"/>
  <sheetViews>
    <sheetView tabSelected="1" zoomScalePageLayoutView="0" workbookViewId="0" topLeftCell="A1">
      <selection activeCell="A150" sqref="A150"/>
    </sheetView>
  </sheetViews>
  <sheetFormatPr defaultColWidth="9.00390625" defaultRowHeight="12.75"/>
  <cols>
    <col min="1" max="1" width="29.625" style="0" customWidth="1"/>
    <col min="2" max="2" width="6.125" style="0" customWidth="1"/>
    <col min="3" max="3" width="15.75390625" style="0" hidden="1" customWidth="1"/>
    <col min="4" max="4" width="25.875" style="0" customWidth="1"/>
    <col min="5" max="5" width="13.375" style="0" customWidth="1"/>
    <col min="6" max="9" width="12.375" style="0" customWidth="1"/>
  </cols>
  <sheetData>
    <row r="1" spans="2:5" ht="15">
      <c r="B1" s="12"/>
      <c r="C1" s="12"/>
      <c r="D1" s="12"/>
      <c r="E1" s="3"/>
    </row>
    <row r="2" spans="1:7" ht="12.75">
      <c r="A2" s="99" t="s">
        <v>89</v>
      </c>
      <c r="B2" s="99"/>
      <c r="C2" s="99"/>
      <c r="D2" s="99"/>
      <c r="E2" s="99"/>
      <c r="F2" s="99"/>
      <c r="G2" s="99"/>
    </row>
    <row r="3" spans="1:5" ht="12.75">
      <c r="A3" s="11"/>
      <c r="B3" s="11"/>
      <c r="C3" s="11"/>
      <c r="D3" s="11"/>
      <c r="E3" s="8"/>
    </row>
    <row r="4" spans="1:7" ht="12.75">
      <c r="A4" s="116" t="s">
        <v>4</v>
      </c>
      <c r="B4" s="118" t="s">
        <v>0</v>
      </c>
      <c r="C4" s="118" t="s">
        <v>8</v>
      </c>
      <c r="D4" s="118" t="s">
        <v>14</v>
      </c>
      <c r="E4" s="114" t="s">
        <v>10</v>
      </c>
      <c r="F4" s="114" t="s">
        <v>88</v>
      </c>
      <c r="G4" s="121" t="s">
        <v>101</v>
      </c>
    </row>
    <row r="5" spans="1:7" ht="12.75">
      <c r="A5" s="117"/>
      <c r="B5" s="103"/>
      <c r="C5" s="119"/>
      <c r="D5" s="103"/>
      <c r="E5" s="115"/>
      <c r="F5" s="120"/>
      <c r="G5" s="122"/>
    </row>
    <row r="6" spans="1:7" ht="12.75">
      <c r="A6" s="42">
        <v>1</v>
      </c>
      <c r="B6" s="43">
        <v>2</v>
      </c>
      <c r="C6" s="43" t="s">
        <v>9</v>
      </c>
      <c r="D6" s="48">
        <v>3</v>
      </c>
      <c r="E6" s="45">
        <v>4</v>
      </c>
      <c r="F6" s="46">
        <v>5</v>
      </c>
      <c r="G6" s="46">
        <v>6</v>
      </c>
    </row>
    <row r="7" spans="1:7" ht="12.75">
      <c r="A7" s="85" t="s">
        <v>50</v>
      </c>
      <c r="B7" s="86">
        <v>200</v>
      </c>
      <c r="C7" s="86" t="s">
        <v>146</v>
      </c>
      <c r="D7" s="86" t="s">
        <v>146</v>
      </c>
      <c r="E7" s="87">
        <f>E29+E35+E55+E56+E69+E84+E103+E125+E135+E165+E176+E146</f>
        <v>20228155.78</v>
      </c>
      <c r="F7" s="87">
        <f>F29+F35+F55+F56+F69+F84+F103+F125+F135+F165+F176+F146</f>
        <v>10720783.27</v>
      </c>
      <c r="G7" s="88">
        <f>E7-F7</f>
        <v>9507372.510000002</v>
      </c>
    </row>
    <row r="8" spans="1:7" ht="12.75">
      <c r="A8" s="84" t="s">
        <v>51</v>
      </c>
      <c r="B8" s="81"/>
      <c r="C8" s="81" t="s">
        <v>147</v>
      </c>
      <c r="D8" s="81" t="s">
        <v>147</v>
      </c>
      <c r="E8" s="82">
        <v>7626800</v>
      </c>
      <c r="F8" s="82">
        <f>F9+F26</f>
        <v>3838087.84</v>
      </c>
      <c r="G8" s="83">
        <f aca="true" t="shared" si="0" ref="G8:G84">E8-F8</f>
        <v>3788712.16</v>
      </c>
    </row>
    <row r="9" spans="1:7" ht="12.75">
      <c r="A9" s="84" t="s">
        <v>52</v>
      </c>
      <c r="B9" s="81"/>
      <c r="C9" s="81" t="s">
        <v>148</v>
      </c>
      <c r="D9" s="81" t="s">
        <v>148</v>
      </c>
      <c r="E9" s="82">
        <f>E10+E14+E21+E23+E25</f>
        <v>7055730</v>
      </c>
      <c r="F9" s="82">
        <f>F10+F14+F21+F23+F25</f>
        <v>3637332.84</v>
      </c>
      <c r="G9" s="83">
        <f t="shared" si="0"/>
        <v>3418397.16</v>
      </c>
    </row>
    <row r="10" spans="1:7" ht="22.5">
      <c r="A10" s="84" t="s">
        <v>250</v>
      </c>
      <c r="B10" s="81"/>
      <c r="C10" s="81" t="s">
        <v>149</v>
      </c>
      <c r="D10" s="81" t="s">
        <v>149</v>
      </c>
      <c r="E10" s="82">
        <f>E11+E12+E13</f>
        <v>5760200</v>
      </c>
      <c r="F10" s="82">
        <f>F11+F12+F13</f>
        <v>3014062.08</v>
      </c>
      <c r="G10" s="83">
        <f t="shared" si="0"/>
        <v>2746137.92</v>
      </c>
    </row>
    <row r="11" spans="1:7" ht="12.75">
      <c r="A11" s="84" t="s">
        <v>53</v>
      </c>
      <c r="B11" s="81"/>
      <c r="C11" s="81" t="s">
        <v>150</v>
      </c>
      <c r="D11" s="81" t="s">
        <v>150</v>
      </c>
      <c r="E11" s="82">
        <f aca="true" t="shared" si="1" ref="E11:F13">E32+E38</f>
        <v>4230900</v>
      </c>
      <c r="F11" s="82">
        <f t="shared" si="1"/>
        <v>2260560.72</v>
      </c>
      <c r="G11" s="83">
        <f t="shared" si="0"/>
        <v>1970339.2799999998</v>
      </c>
    </row>
    <row r="12" spans="1:7" ht="12.75">
      <c r="A12" s="84" t="s">
        <v>54</v>
      </c>
      <c r="B12" s="81"/>
      <c r="C12" s="81" t="s">
        <v>151</v>
      </c>
      <c r="D12" s="81" t="s">
        <v>151</v>
      </c>
      <c r="E12" s="82">
        <f t="shared" si="1"/>
        <v>306500</v>
      </c>
      <c r="F12" s="82">
        <f t="shared" si="1"/>
        <v>168796</v>
      </c>
      <c r="G12" s="83">
        <f t="shared" si="0"/>
        <v>137704</v>
      </c>
    </row>
    <row r="13" spans="1:7" ht="22.5">
      <c r="A13" s="84" t="s">
        <v>55</v>
      </c>
      <c r="B13" s="81"/>
      <c r="C13" s="81" t="s">
        <v>152</v>
      </c>
      <c r="D13" s="81" t="s">
        <v>152</v>
      </c>
      <c r="E13" s="82">
        <f t="shared" si="1"/>
        <v>1222800</v>
      </c>
      <c r="F13" s="82">
        <f t="shared" si="1"/>
        <v>584705.36</v>
      </c>
      <c r="G13" s="83">
        <f t="shared" si="0"/>
        <v>638094.64</v>
      </c>
    </row>
    <row r="14" spans="1:7" ht="12.75">
      <c r="A14" s="84" t="s">
        <v>251</v>
      </c>
      <c r="B14" s="81"/>
      <c r="C14" s="81" t="s">
        <v>153</v>
      </c>
      <c r="D14" s="81" t="s">
        <v>153</v>
      </c>
      <c r="E14" s="82">
        <v>1118800</v>
      </c>
      <c r="F14" s="82">
        <f>F15+F16+F17+F18+F19+F20</f>
        <v>474457.45999999996</v>
      </c>
      <c r="G14" s="83">
        <f t="shared" si="0"/>
        <v>644342.54</v>
      </c>
    </row>
    <row r="15" spans="1:7" s="20" customFormat="1" ht="15" customHeight="1">
      <c r="A15" s="84" t="s">
        <v>56</v>
      </c>
      <c r="B15" s="81"/>
      <c r="C15" s="81" t="s">
        <v>154</v>
      </c>
      <c r="D15" s="81" t="s">
        <v>154</v>
      </c>
      <c r="E15" s="82">
        <v>79000</v>
      </c>
      <c r="F15" s="82">
        <f aca="true" t="shared" si="2" ref="E15:F18">F42</f>
        <v>39136.21</v>
      </c>
      <c r="G15" s="83">
        <f t="shared" si="0"/>
        <v>39863.79</v>
      </c>
    </row>
    <row r="16" spans="1:7" s="20" customFormat="1" ht="12.75">
      <c r="A16" s="84" t="s">
        <v>57</v>
      </c>
      <c r="B16" s="81"/>
      <c r="C16" s="81" t="s">
        <v>155</v>
      </c>
      <c r="D16" s="81" t="s">
        <v>155</v>
      </c>
      <c r="E16" s="82">
        <f t="shared" si="2"/>
        <v>2000</v>
      </c>
      <c r="F16" s="82">
        <f t="shared" si="2"/>
        <v>0</v>
      </c>
      <c r="G16" s="83">
        <f t="shared" si="0"/>
        <v>2000</v>
      </c>
    </row>
    <row r="17" spans="1:7" s="20" customFormat="1" ht="12.75">
      <c r="A17" s="84" t="s">
        <v>58</v>
      </c>
      <c r="B17" s="81"/>
      <c r="C17" s="81"/>
      <c r="D17" s="81" t="s">
        <v>274</v>
      </c>
      <c r="E17" s="82">
        <f t="shared" si="2"/>
        <v>125000</v>
      </c>
      <c r="F17" s="82">
        <f t="shared" si="2"/>
        <v>42352.99</v>
      </c>
      <c r="G17" s="83">
        <f t="shared" si="0"/>
        <v>82647.01000000001</v>
      </c>
    </row>
    <row r="18" spans="1:7" s="20" customFormat="1" ht="22.5">
      <c r="A18" s="84" t="s">
        <v>59</v>
      </c>
      <c r="B18" s="81"/>
      <c r="C18" s="81" t="s">
        <v>156</v>
      </c>
      <c r="D18" s="81" t="s">
        <v>156</v>
      </c>
      <c r="E18" s="82">
        <f t="shared" si="2"/>
        <v>110000</v>
      </c>
      <c r="F18" s="82">
        <f t="shared" si="2"/>
        <v>54806.82</v>
      </c>
      <c r="G18" s="83">
        <f t="shared" si="0"/>
        <v>55193.18</v>
      </c>
    </row>
    <row r="19" spans="1:7" s="20" customFormat="1" ht="22.5">
      <c r="A19" s="84" t="s">
        <v>252</v>
      </c>
      <c r="B19" s="81"/>
      <c r="C19" s="81" t="s">
        <v>157</v>
      </c>
      <c r="D19" s="81" t="s">
        <v>157</v>
      </c>
      <c r="E19" s="82">
        <v>110000</v>
      </c>
      <c r="F19" s="82">
        <f>F46+F59</f>
        <v>68231</v>
      </c>
      <c r="G19" s="83">
        <f t="shared" si="0"/>
        <v>41769</v>
      </c>
    </row>
    <row r="20" spans="1:7" s="20" customFormat="1" ht="12.75">
      <c r="A20" s="84" t="s">
        <v>253</v>
      </c>
      <c r="B20" s="81"/>
      <c r="C20" s="81" t="s">
        <v>158</v>
      </c>
      <c r="D20" s="81" t="s">
        <v>158</v>
      </c>
      <c r="E20" s="82">
        <v>692800</v>
      </c>
      <c r="F20" s="82">
        <f>F47+F60</f>
        <v>269930.44</v>
      </c>
      <c r="G20" s="83">
        <f t="shared" si="0"/>
        <v>422869.56</v>
      </c>
    </row>
    <row r="21" spans="1:7" s="20" customFormat="1" ht="22.5">
      <c r="A21" s="84" t="s">
        <v>254</v>
      </c>
      <c r="B21" s="81"/>
      <c r="C21" s="81" t="s">
        <v>159</v>
      </c>
      <c r="D21" s="81" t="s">
        <v>159</v>
      </c>
      <c r="E21" s="82">
        <f>E22</f>
        <v>26730</v>
      </c>
      <c r="F21" s="82">
        <f>F22</f>
        <v>13430</v>
      </c>
      <c r="G21" s="83">
        <f t="shared" si="0"/>
        <v>13300</v>
      </c>
    </row>
    <row r="22" spans="1:7" s="20" customFormat="1" ht="33.75">
      <c r="A22" s="84" t="s">
        <v>60</v>
      </c>
      <c r="B22" s="81"/>
      <c r="C22" s="81" t="s">
        <v>160</v>
      </c>
      <c r="D22" s="81" t="s">
        <v>160</v>
      </c>
      <c r="E22" s="82">
        <f>E49</f>
        <v>26730</v>
      </c>
      <c r="F22" s="82">
        <f>F49</f>
        <v>13430</v>
      </c>
      <c r="G22" s="83">
        <f t="shared" si="0"/>
        <v>13300</v>
      </c>
    </row>
    <row r="23" spans="1:7" s="20" customFormat="1" ht="12.75">
      <c r="A23" s="84" t="s">
        <v>76</v>
      </c>
      <c r="B23" s="81"/>
      <c r="C23" s="81"/>
      <c r="D23" s="81" t="s">
        <v>300</v>
      </c>
      <c r="E23" s="82">
        <f>E24</f>
        <v>20000</v>
      </c>
      <c r="F23" s="82">
        <f>F24</f>
        <v>13500</v>
      </c>
      <c r="G23" s="83">
        <f t="shared" si="0"/>
        <v>6500</v>
      </c>
    </row>
    <row r="24" spans="1:7" s="20" customFormat="1" ht="22.5">
      <c r="A24" s="84" t="s">
        <v>77</v>
      </c>
      <c r="B24" s="81"/>
      <c r="C24" s="81"/>
      <c r="D24" s="81" t="s">
        <v>301</v>
      </c>
      <c r="E24" s="82">
        <f>E62</f>
        <v>20000</v>
      </c>
      <c r="F24" s="82">
        <f>F62</f>
        <v>13500</v>
      </c>
      <c r="G24" s="83">
        <f t="shared" si="0"/>
        <v>6500</v>
      </c>
    </row>
    <row r="25" spans="1:7" s="20" customFormat="1" ht="12.75">
      <c r="A25" s="84" t="s">
        <v>61</v>
      </c>
      <c r="B25" s="81"/>
      <c r="C25" s="81" t="s">
        <v>161</v>
      </c>
      <c r="D25" s="81" t="s">
        <v>161</v>
      </c>
      <c r="E25" s="82">
        <f>E50+E55+E63</f>
        <v>130000</v>
      </c>
      <c r="F25" s="82">
        <f>F50+F55+F63</f>
        <v>121883.3</v>
      </c>
      <c r="G25" s="83">
        <f t="shared" si="0"/>
        <v>8116.699999999997</v>
      </c>
    </row>
    <row r="26" spans="1:7" s="20" customFormat="1" ht="12.75">
      <c r="A26" s="84" t="s">
        <v>62</v>
      </c>
      <c r="B26" s="81"/>
      <c r="C26" s="81" t="s">
        <v>162</v>
      </c>
      <c r="D26" s="81" t="s">
        <v>162</v>
      </c>
      <c r="E26" s="82">
        <f>E27+E28</f>
        <v>581100</v>
      </c>
      <c r="F26" s="82">
        <f>F27+F28</f>
        <v>200755</v>
      </c>
      <c r="G26" s="83">
        <f t="shared" si="0"/>
        <v>380345</v>
      </c>
    </row>
    <row r="27" spans="1:7" s="20" customFormat="1" ht="22.5">
      <c r="A27" s="84" t="s">
        <v>63</v>
      </c>
      <c r="B27" s="81"/>
      <c r="C27" s="81" t="s">
        <v>163</v>
      </c>
      <c r="D27" s="81" t="s">
        <v>163</v>
      </c>
      <c r="E27" s="82">
        <f>E52</f>
        <v>300900</v>
      </c>
      <c r="F27" s="82">
        <f>F52</f>
        <v>32520</v>
      </c>
      <c r="G27" s="83">
        <f t="shared" si="0"/>
        <v>268380</v>
      </c>
    </row>
    <row r="28" spans="1:7" s="20" customFormat="1" ht="22.5">
      <c r="A28" s="84" t="s">
        <v>64</v>
      </c>
      <c r="B28" s="81"/>
      <c r="C28" s="81" t="s">
        <v>164</v>
      </c>
      <c r="D28" s="81" t="s">
        <v>164</v>
      </c>
      <c r="E28" s="82">
        <f>E53</f>
        <v>280200</v>
      </c>
      <c r="F28" s="82">
        <f>F53</f>
        <v>168235</v>
      </c>
      <c r="G28" s="83">
        <f t="shared" si="0"/>
        <v>111965</v>
      </c>
    </row>
    <row r="29" spans="1:7" s="20" customFormat="1" ht="45">
      <c r="A29" s="78" t="s">
        <v>65</v>
      </c>
      <c r="B29" s="76"/>
      <c r="C29" s="76" t="s">
        <v>165</v>
      </c>
      <c r="D29" s="76" t="s">
        <v>165</v>
      </c>
      <c r="E29" s="77">
        <f>E30</f>
        <v>954600</v>
      </c>
      <c r="F29" s="77">
        <f>F30</f>
        <v>529880.37</v>
      </c>
      <c r="G29" s="49">
        <f t="shared" si="0"/>
        <v>424719.63</v>
      </c>
    </row>
    <row r="30" spans="1:7" s="20" customFormat="1" ht="12.75">
      <c r="A30" s="78" t="s">
        <v>52</v>
      </c>
      <c r="B30" s="76"/>
      <c r="C30" s="76" t="s">
        <v>166</v>
      </c>
      <c r="D30" s="76" t="s">
        <v>166</v>
      </c>
      <c r="E30" s="77">
        <f>E31</f>
        <v>954600</v>
      </c>
      <c r="F30" s="77">
        <f>F31</f>
        <v>529880.37</v>
      </c>
      <c r="G30" s="49">
        <f t="shared" si="0"/>
        <v>424719.63</v>
      </c>
    </row>
    <row r="31" spans="1:7" s="20" customFormat="1" ht="22.5">
      <c r="A31" s="78" t="s">
        <v>250</v>
      </c>
      <c r="B31" s="76"/>
      <c r="C31" s="76" t="s">
        <v>167</v>
      </c>
      <c r="D31" s="76" t="s">
        <v>167</v>
      </c>
      <c r="E31" s="77">
        <f>E34+E33+E32</f>
        <v>954600</v>
      </c>
      <c r="F31" s="77">
        <f>F32+F33+F34</f>
        <v>529880.37</v>
      </c>
      <c r="G31" s="49">
        <f t="shared" si="0"/>
        <v>424719.63</v>
      </c>
    </row>
    <row r="32" spans="1:7" s="20" customFormat="1" ht="12.75">
      <c r="A32" s="78" t="s">
        <v>53</v>
      </c>
      <c r="B32" s="76"/>
      <c r="C32" s="76" t="s">
        <v>168</v>
      </c>
      <c r="D32" s="76" t="s">
        <v>168</v>
      </c>
      <c r="E32" s="77">
        <v>738000</v>
      </c>
      <c r="F32" s="77">
        <v>396803.37</v>
      </c>
      <c r="G32" s="49">
        <f t="shared" si="0"/>
        <v>341196.63</v>
      </c>
    </row>
    <row r="33" spans="1:7" s="20" customFormat="1" ht="12.75">
      <c r="A33" s="78" t="s">
        <v>54</v>
      </c>
      <c r="B33" s="76"/>
      <c r="C33" s="76" t="s">
        <v>169</v>
      </c>
      <c r="D33" s="76" t="s">
        <v>169</v>
      </c>
      <c r="E33" s="77">
        <v>48700</v>
      </c>
      <c r="F33" s="77">
        <v>24356</v>
      </c>
      <c r="G33" s="49">
        <f t="shared" si="0"/>
        <v>24344</v>
      </c>
    </row>
    <row r="34" spans="1:7" s="20" customFormat="1" ht="22.5">
      <c r="A34" s="78" t="s">
        <v>55</v>
      </c>
      <c r="B34" s="76"/>
      <c r="C34" s="76" t="s">
        <v>170</v>
      </c>
      <c r="D34" s="76" t="s">
        <v>170</v>
      </c>
      <c r="E34" s="77">
        <v>167900</v>
      </c>
      <c r="F34" s="77">
        <v>108721</v>
      </c>
      <c r="G34" s="49">
        <f t="shared" si="0"/>
        <v>59179</v>
      </c>
    </row>
    <row r="35" spans="1:7" s="20" customFormat="1" ht="67.5">
      <c r="A35" s="78" t="s">
        <v>66</v>
      </c>
      <c r="B35" s="76"/>
      <c r="C35" s="76" t="s">
        <v>171</v>
      </c>
      <c r="D35" s="76" t="s">
        <v>171</v>
      </c>
      <c r="E35" s="77">
        <f>E36+E51</f>
        <v>6059400</v>
      </c>
      <c r="F35" s="77">
        <f>F36+F51</f>
        <v>3003033.2199999997</v>
      </c>
      <c r="G35" s="49">
        <f t="shared" si="0"/>
        <v>3056366.7800000003</v>
      </c>
    </row>
    <row r="36" spans="1:7" s="20" customFormat="1" ht="12.75">
      <c r="A36" s="78" t="s">
        <v>52</v>
      </c>
      <c r="B36" s="76"/>
      <c r="C36" s="76" t="s">
        <v>172</v>
      </c>
      <c r="D36" s="76" t="s">
        <v>172</v>
      </c>
      <c r="E36" s="77">
        <f>E37+E41+E48+E50</f>
        <v>5478300</v>
      </c>
      <c r="F36" s="77">
        <f>F37+F41+F48+F50</f>
        <v>2802278.2199999997</v>
      </c>
      <c r="G36" s="49">
        <f t="shared" si="0"/>
        <v>2676021.7800000003</v>
      </c>
    </row>
    <row r="37" spans="1:7" s="20" customFormat="1" ht="22.5">
      <c r="A37" s="78" t="s">
        <v>250</v>
      </c>
      <c r="B37" s="76"/>
      <c r="C37" s="76" t="s">
        <v>173</v>
      </c>
      <c r="D37" s="76" t="s">
        <v>173</v>
      </c>
      <c r="E37" s="77">
        <f>E40+E39+E38</f>
        <v>4805600</v>
      </c>
      <c r="F37" s="77">
        <f>F40+F39+F38</f>
        <v>2484181.71</v>
      </c>
      <c r="G37" s="49">
        <f t="shared" si="0"/>
        <v>2321418.29</v>
      </c>
    </row>
    <row r="38" spans="1:7" s="20" customFormat="1" ht="12.75">
      <c r="A38" s="78" t="s">
        <v>53</v>
      </c>
      <c r="B38" s="76"/>
      <c r="C38" s="76" t="s">
        <v>174</v>
      </c>
      <c r="D38" s="76" t="s">
        <v>174</v>
      </c>
      <c r="E38" s="77">
        <v>3492900</v>
      </c>
      <c r="F38" s="77">
        <v>1863757.35</v>
      </c>
      <c r="G38" s="49">
        <f t="shared" si="0"/>
        <v>1629142.65</v>
      </c>
    </row>
    <row r="39" spans="1:7" s="20" customFormat="1" ht="12.75">
      <c r="A39" s="78" t="s">
        <v>54</v>
      </c>
      <c r="B39" s="76"/>
      <c r="C39" s="76" t="s">
        <v>175</v>
      </c>
      <c r="D39" s="76" t="s">
        <v>175</v>
      </c>
      <c r="E39" s="77">
        <v>257800</v>
      </c>
      <c r="F39" s="77">
        <v>144440</v>
      </c>
      <c r="G39" s="49">
        <f t="shared" si="0"/>
        <v>113360</v>
      </c>
    </row>
    <row r="40" spans="1:7" s="20" customFormat="1" ht="22.5">
      <c r="A40" s="78" t="s">
        <v>55</v>
      </c>
      <c r="B40" s="76"/>
      <c r="C40" s="76" t="s">
        <v>176</v>
      </c>
      <c r="D40" s="76" t="s">
        <v>176</v>
      </c>
      <c r="E40" s="77">
        <v>1054900</v>
      </c>
      <c r="F40" s="77">
        <v>475984.36</v>
      </c>
      <c r="G40" s="49">
        <f t="shared" si="0"/>
        <v>578915.64</v>
      </c>
    </row>
    <row r="41" spans="1:7" s="20" customFormat="1" ht="12.75">
      <c r="A41" s="78" t="s">
        <v>251</v>
      </c>
      <c r="B41" s="76"/>
      <c r="C41" s="76" t="s">
        <v>177</v>
      </c>
      <c r="D41" s="76" t="s">
        <v>177</v>
      </c>
      <c r="E41" s="77">
        <f>E42+E43+E44+E45+E46+E47</f>
        <v>605970</v>
      </c>
      <c r="F41" s="77">
        <f>F42+F43+F44+F45+F46+F47</f>
        <v>272783.20999999996</v>
      </c>
      <c r="G41" s="49">
        <f t="shared" si="0"/>
        <v>333186.79000000004</v>
      </c>
    </row>
    <row r="42" spans="1:7" s="20" customFormat="1" ht="12.75">
      <c r="A42" s="78" t="s">
        <v>56</v>
      </c>
      <c r="B42" s="76"/>
      <c r="C42" s="76" t="s">
        <v>178</v>
      </c>
      <c r="D42" s="76" t="s">
        <v>178</v>
      </c>
      <c r="E42" s="77">
        <v>79000</v>
      </c>
      <c r="F42" s="77">
        <v>39136.21</v>
      </c>
      <c r="G42" s="49">
        <f t="shared" si="0"/>
        <v>39863.79</v>
      </c>
    </row>
    <row r="43" spans="1:7" s="20" customFormat="1" ht="12.75">
      <c r="A43" s="78" t="s">
        <v>57</v>
      </c>
      <c r="B43" s="76"/>
      <c r="C43" s="76" t="s">
        <v>179</v>
      </c>
      <c r="D43" s="76" t="s">
        <v>179</v>
      </c>
      <c r="E43" s="77">
        <v>2000</v>
      </c>
      <c r="F43" s="77">
        <v>0</v>
      </c>
      <c r="G43" s="49">
        <f t="shared" si="0"/>
        <v>2000</v>
      </c>
    </row>
    <row r="44" spans="1:7" s="20" customFormat="1" ht="12.75">
      <c r="A44" s="78" t="s">
        <v>58</v>
      </c>
      <c r="B44" s="76"/>
      <c r="C44" s="76"/>
      <c r="D44" s="76" t="s">
        <v>275</v>
      </c>
      <c r="E44" s="77">
        <v>125000</v>
      </c>
      <c r="F44" s="77">
        <v>42352.99</v>
      </c>
      <c r="G44" s="49">
        <f t="shared" si="0"/>
        <v>82647.01000000001</v>
      </c>
    </row>
    <row r="45" spans="1:7" s="20" customFormat="1" ht="22.5">
      <c r="A45" s="78" t="s">
        <v>59</v>
      </c>
      <c r="B45" s="76"/>
      <c r="C45" s="76" t="s">
        <v>180</v>
      </c>
      <c r="D45" s="76" t="s">
        <v>180</v>
      </c>
      <c r="E45" s="77">
        <v>110000</v>
      </c>
      <c r="F45" s="77">
        <v>54806.82</v>
      </c>
      <c r="G45" s="49">
        <f t="shared" si="0"/>
        <v>55193.18</v>
      </c>
    </row>
    <row r="46" spans="1:7" s="20" customFormat="1" ht="22.5">
      <c r="A46" s="78" t="s">
        <v>252</v>
      </c>
      <c r="B46" s="76"/>
      <c r="C46" s="76" t="s">
        <v>181</v>
      </c>
      <c r="D46" s="76" t="s">
        <v>181</v>
      </c>
      <c r="E46" s="77">
        <v>79970</v>
      </c>
      <c r="F46" s="77">
        <v>38250</v>
      </c>
      <c r="G46" s="49">
        <f t="shared" si="0"/>
        <v>41720</v>
      </c>
    </row>
    <row r="47" spans="1:7" s="20" customFormat="1" ht="12.75">
      <c r="A47" s="78" t="s">
        <v>253</v>
      </c>
      <c r="B47" s="76"/>
      <c r="C47" s="76" t="s">
        <v>182</v>
      </c>
      <c r="D47" s="76" t="s">
        <v>182</v>
      </c>
      <c r="E47" s="77">
        <v>210000</v>
      </c>
      <c r="F47" s="77">
        <v>98237.19</v>
      </c>
      <c r="G47" s="49">
        <f t="shared" si="0"/>
        <v>111762.81</v>
      </c>
    </row>
    <row r="48" spans="1:7" s="20" customFormat="1" ht="22.5">
      <c r="A48" s="78" t="s">
        <v>254</v>
      </c>
      <c r="B48" s="76"/>
      <c r="C48" s="76" t="s">
        <v>183</v>
      </c>
      <c r="D48" s="76" t="s">
        <v>183</v>
      </c>
      <c r="E48" s="77">
        <f>E49</f>
        <v>26730</v>
      </c>
      <c r="F48" s="77">
        <f>F49</f>
        <v>13430</v>
      </c>
      <c r="G48" s="49">
        <f t="shared" si="0"/>
        <v>13300</v>
      </c>
    </row>
    <row r="49" spans="1:7" s="20" customFormat="1" ht="33.75">
      <c r="A49" s="78" t="s">
        <v>60</v>
      </c>
      <c r="B49" s="76"/>
      <c r="C49" s="76" t="s">
        <v>184</v>
      </c>
      <c r="D49" s="76" t="s">
        <v>184</v>
      </c>
      <c r="E49" s="77">
        <v>26730</v>
      </c>
      <c r="F49" s="77">
        <v>13430</v>
      </c>
      <c r="G49" s="49">
        <f t="shared" si="0"/>
        <v>13300</v>
      </c>
    </row>
    <row r="50" spans="1:7" s="20" customFormat="1" ht="12.75">
      <c r="A50" s="78" t="s">
        <v>61</v>
      </c>
      <c r="B50" s="76"/>
      <c r="C50" s="76"/>
      <c r="D50" s="76" t="s">
        <v>185</v>
      </c>
      <c r="E50" s="77">
        <v>40000</v>
      </c>
      <c r="F50" s="77">
        <v>31883.3</v>
      </c>
      <c r="G50" s="49">
        <f t="shared" si="0"/>
        <v>8116.700000000001</v>
      </c>
    </row>
    <row r="51" spans="1:7" s="20" customFormat="1" ht="12.75">
      <c r="A51" s="78" t="s">
        <v>62</v>
      </c>
      <c r="B51" s="76"/>
      <c r="C51" s="76"/>
      <c r="D51" s="76" t="s">
        <v>186</v>
      </c>
      <c r="E51" s="77">
        <f>E52+E53</f>
        <v>581100</v>
      </c>
      <c r="F51" s="77">
        <f>F52+F53</f>
        <v>200755</v>
      </c>
      <c r="G51" s="49">
        <f t="shared" si="0"/>
        <v>380345</v>
      </c>
    </row>
    <row r="52" spans="1:7" s="20" customFormat="1" ht="22.5">
      <c r="A52" s="78" t="s">
        <v>63</v>
      </c>
      <c r="B52" s="76"/>
      <c r="C52" s="76" t="s">
        <v>185</v>
      </c>
      <c r="D52" s="76" t="s">
        <v>187</v>
      </c>
      <c r="E52" s="77">
        <v>300900</v>
      </c>
      <c r="F52" s="77">
        <v>32520</v>
      </c>
      <c r="G52" s="49">
        <f t="shared" si="0"/>
        <v>268380</v>
      </c>
    </row>
    <row r="53" spans="1:7" s="20" customFormat="1" ht="22.5">
      <c r="A53" s="78" t="s">
        <v>64</v>
      </c>
      <c r="B53" s="76"/>
      <c r="C53" s="76" t="s">
        <v>186</v>
      </c>
      <c r="D53" s="76" t="s">
        <v>188</v>
      </c>
      <c r="E53" s="77">
        <v>280200</v>
      </c>
      <c r="F53" s="77">
        <v>168235</v>
      </c>
      <c r="G53" s="49">
        <f t="shared" si="0"/>
        <v>111965</v>
      </c>
    </row>
    <row r="54" spans="1:7" s="20" customFormat="1" ht="22.5">
      <c r="A54" s="78" t="s">
        <v>417</v>
      </c>
      <c r="B54" s="76"/>
      <c r="C54" s="76"/>
      <c r="D54" s="76" t="s">
        <v>416</v>
      </c>
      <c r="E54" s="77">
        <v>80000</v>
      </c>
      <c r="F54" s="77">
        <v>80000</v>
      </c>
      <c r="G54" s="49">
        <f t="shared" si="0"/>
        <v>0</v>
      </c>
    </row>
    <row r="55" spans="1:7" s="20" customFormat="1" ht="12.75">
      <c r="A55" s="78" t="s">
        <v>61</v>
      </c>
      <c r="B55" s="76"/>
      <c r="C55" s="76"/>
      <c r="D55" s="76" t="s">
        <v>381</v>
      </c>
      <c r="E55" s="77">
        <v>80000</v>
      </c>
      <c r="F55" s="77">
        <v>80000</v>
      </c>
      <c r="G55" s="49">
        <f t="shared" si="0"/>
        <v>0</v>
      </c>
    </row>
    <row r="56" spans="1:7" s="20" customFormat="1" ht="22.5">
      <c r="A56" s="78" t="s">
        <v>272</v>
      </c>
      <c r="B56" s="76"/>
      <c r="C56" s="76"/>
      <c r="D56" s="76" t="s">
        <v>271</v>
      </c>
      <c r="E56" s="77">
        <f>E57</f>
        <v>532800</v>
      </c>
      <c r="F56" s="77">
        <f>F57</f>
        <v>225174.25</v>
      </c>
      <c r="G56" s="49">
        <f t="shared" si="0"/>
        <v>307625.75</v>
      </c>
    </row>
    <row r="57" spans="1:7" s="20" customFormat="1" ht="12.75">
      <c r="A57" s="78" t="s">
        <v>52</v>
      </c>
      <c r="B57" s="76"/>
      <c r="C57" s="76"/>
      <c r="D57" s="76" t="s">
        <v>270</v>
      </c>
      <c r="E57" s="77">
        <f>E58+E61+E63</f>
        <v>532800</v>
      </c>
      <c r="F57" s="77">
        <f>F58+F61+F63</f>
        <v>225174.25</v>
      </c>
      <c r="G57" s="49">
        <f t="shared" si="0"/>
        <v>307625.75</v>
      </c>
    </row>
    <row r="58" spans="1:7" s="20" customFormat="1" ht="12.75">
      <c r="A58" s="78" t="s">
        <v>251</v>
      </c>
      <c r="B58" s="76"/>
      <c r="C58" s="76"/>
      <c r="D58" s="76" t="s">
        <v>276</v>
      </c>
      <c r="E58" s="77">
        <v>502800</v>
      </c>
      <c r="F58" s="77">
        <v>201674.25</v>
      </c>
      <c r="G58" s="49">
        <f t="shared" si="0"/>
        <v>301125.75</v>
      </c>
    </row>
    <row r="59" spans="1:7" s="20" customFormat="1" ht="22.5">
      <c r="A59" s="78" t="s">
        <v>252</v>
      </c>
      <c r="B59" s="76"/>
      <c r="C59" s="76"/>
      <c r="D59" s="76" t="s">
        <v>337</v>
      </c>
      <c r="E59" s="77">
        <v>30000</v>
      </c>
      <c r="F59" s="77">
        <v>29981</v>
      </c>
      <c r="G59" s="49">
        <f t="shared" si="0"/>
        <v>19</v>
      </c>
    </row>
    <row r="60" spans="1:7" s="20" customFormat="1" ht="12.75">
      <c r="A60" s="78" t="s">
        <v>253</v>
      </c>
      <c r="B60" s="76"/>
      <c r="C60" s="76"/>
      <c r="D60" s="76" t="s">
        <v>277</v>
      </c>
      <c r="E60" s="77">
        <v>472800</v>
      </c>
      <c r="F60" s="77">
        <v>171693.25</v>
      </c>
      <c r="G60" s="49">
        <f t="shared" si="0"/>
        <v>301106.75</v>
      </c>
    </row>
    <row r="61" spans="1:7" s="20" customFormat="1" ht="12.75">
      <c r="A61" s="78" t="s">
        <v>76</v>
      </c>
      <c r="B61" s="76"/>
      <c r="C61" s="76"/>
      <c r="D61" s="76" t="s">
        <v>338</v>
      </c>
      <c r="E61" s="77">
        <v>20000</v>
      </c>
      <c r="F61" s="77">
        <f>F62</f>
        <v>13500</v>
      </c>
      <c r="G61" s="49">
        <f t="shared" si="0"/>
        <v>6500</v>
      </c>
    </row>
    <row r="62" spans="1:7" s="20" customFormat="1" ht="22.5">
      <c r="A62" s="78" t="s">
        <v>77</v>
      </c>
      <c r="B62" s="76"/>
      <c r="C62" s="76"/>
      <c r="D62" s="76" t="s">
        <v>339</v>
      </c>
      <c r="E62" s="77">
        <v>20000</v>
      </c>
      <c r="F62" s="77">
        <v>13500</v>
      </c>
      <c r="G62" s="49">
        <f t="shared" si="0"/>
        <v>6500</v>
      </c>
    </row>
    <row r="63" spans="1:7" s="20" customFormat="1" ht="12.75">
      <c r="A63" s="78" t="s">
        <v>61</v>
      </c>
      <c r="B63" s="76"/>
      <c r="C63" s="76"/>
      <c r="D63" s="76" t="s">
        <v>320</v>
      </c>
      <c r="E63" s="77">
        <v>10000</v>
      </c>
      <c r="F63" s="77">
        <v>10000</v>
      </c>
      <c r="G63" s="49">
        <f t="shared" si="0"/>
        <v>0</v>
      </c>
    </row>
    <row r="64" spans="1:7" s="20" customFormat="1" ht="12.75">
      <c r="A64" s="78" t="s">
        <v>67</v>
      </c>
      <c r="B64" s="76"/>
      <c r="C64" s="76" t="s">
        <v>189</v>
      </c>
      <c r="D64" s="76" t="s">
        <v>189</v>
      </c>
      <c r="E64" s="77">
        <f>E65</f>
        <v>296600</v>
      </c>
      <c r="F64" s="77">
        <f>F65</f>
        <v>163437.96</v>
      </c>
      <c r="G64" s="49">
        <f t="shared" si="0"/>
        <v>133162.04</v>
      </c>
    </row>
    <row r="65" spans="1:7" s="20" customFormat="1" ht="12.75">
      <c r="A65" s="78" t="s">
        <v>52</v>
      </c>
      <c r="B65" s="76"/>
      <c r="C65" s="76" t="s">
        <v>190</v>
      </c>
      <c r="D65" s="76" t="s">
        <v>190</v>
      </c>
      <c r="E65" s="77">
        <f>E66</f>
        <v>296600</v>
      </c>
      <c r="F65" s="77">
        <f>F66</f>
        <v>163437.96</v>
      </c>
      <c r="G65" s="49">
        <f t="shared" si="0"/>
        <v>133162.04</v>
      </c>
    </row>
    <row r="66" spans="1:7" s="20" customFormat="1" ht="22.5">
      <c r="A66" s="78" t="s">
        <v>250</v>
      </c>
      <c r="B66" s="76"/>
      <c r="C66" s="76" t="s">
        <v>191</v>
      </c>
      <c r="D66" s="76" t="s">
        <v>191</v>
      </c>
      <c r="E66" s="77">
        <f>E67+E68</f>
        <v>296600</v>
      </c>
      <c r="F66" s="77">
        <f>F67+F68</f>
        <v>163437.96</v>
      </c>
      <c r="G66" s="49">
        <f t="shared" si="0"/>
        <v>133162.04</v>
      </c>
    </row>
    <row r="67" spans="1:7" s="20" customFormat="1" ht="12.75">
      <c r="A67" s="78" t="s">
        <v>53</v>
      </c>
      <c r="B67" s="76"/>
      <c r="C67" s="76" t="s">
        <v>192</v>
      </c>
      <c r="D67" s="76" t="s">
        <v>192</v>
      </c>
      <c r="E67" s="77">
        <v>227700</v>
      </c>
      <c r="F67" s="77">
        <v>131473.41</v>
      </c>
      <c r="G67" s="49">
        <f t="shared" si="0"/>
        <v>96226.59</v>
      </c>
    </row>
    <row r="68" spans="1:7" s="20" customFormat="1" ht="22.5">
      <c r="A68" s="78" t="s">
        <v>55</v>
      </c>
      <c r="B68" s="76"/>
      <c r="C68" s="76" t="s">
        <v>193</v>
      </c>
      <c r="D68" s="76" t="s">
        <v>193</v>
      </c>
      <c r="E68" s="77">
        <v>68900</v>
      </c>
      <c r="F68" s="77">
        <v>31964.55</v>
      </c>
      <c r="G68" s="49">
        <f t="shared" si="0"/>
        <v>36935.45</v>
      </c>
    </row>
    <row r="69" spans="1:7" s="20" customFormat="1" ht="22.5">
      <c r="A69" s="78" t="s">
        <v>68</v>
      </c>
      <c r="B69" s="76"/>
      <c r="C69" s="76" t="s">
        <v>194</v>
      </c>
      <c r="D69" s="76" t="s">
        <v>194</v>
      </c>
      <c r="E69" s="77">
        <v>296600</v>
      </c>
      <c r="F69" s="77">
        <f>F70</f>
        <v>163437.96</v>
      </c>
      <c r="G69" s="49">
        <f t="shared" si="0"/>
        <v>133162.04</v>
      </c>
    </row>
    <row r="70" spans="1:7" s="20" customFormat="1" ht="12.75">
      <c r="A70" s="78" t="s">
        <v>52</v>
      </c>
      <c r="B70" s="76"/>
      <c r="C70" s="76" t="s">
        <v>195</v>
      </c>
      <c r="D70" s="76" t="s">
        <v>195</v>
      </c>
      <c r="E70" s="77">
        <v>296600</v>
      </c>
      <c r="F70" s="77">
        <f>F71</f>
        <v>163437.96</v>
      </c>
      <c r="G70" s="49">
        <f t="shared" si="0"/>
        <v>133162.04</v>
      </c>
    </row>
    <row r="71" spans="1:7" s="20" customFormat="1" ht="22.5">
      <c r="A71" s="78" t="s">
        <v>250</v>
      </c>
      <c r="B71" s="76"/>
      <c r="C71" s="76" t="s">
        <v>196</v>
      </c>
      <c r="D71" s="76" t="s">
        <v>196</v>
      </c>
      <c r="E71" s="77">
        <v>296600</v>
      </c>
      <c r="F71" s="77">
        <f>F72+F73</f>
        <v>163437.96</v>
      </c>
      <c r="G71" s="49">
        <f t="shared" si="0"/>
        <v>133162.04</v>
      </c>
    </row>
    <row r="72" spans="1:7" s="20" customFormat="1" ht="12.75">
      <c r="A72" s="78" t="s">
        <v>53</v>
      </c>
      <c r="B72" s="76"/>
      <c r="C72" s="76" t="s">
        <v>197</v>
      </c>
      <c r="D72" s="76" t="s">
        <v>197</v>
      </c>
      <c r="E72" s="77">
        <v>227700</v>
      </c>
      <c r="F72" s="77">
        <v>131473.41</v>
      </c>
      <c r="G72" s="49">
        <f t="shared" si="0"/>
        <v>96226.59</v>
      </c>
    </row>
    <row r="73" spans="1:7" s="20" customFormat="1" ht="22.5">
      <c r="A73" s="78" t="s">
        <v>55</v>
      </c>
      <c r="B73" s="76"/>
      <c r="C73" s="76" t="s">
        <v>198</v>
      </c>
      <c r="D73" s="76" t="s">
        <v>198</v>
      </c>
      <c r="E73" s="77">
        <v>68900</v>
      </c>
      <c r="F73" s="77">
        <v>31964.55</v>
      </c>
      <c r="G73" s="49">
        <f t="shared" si="0"/>
        <v>36935.45</v>
      </c>
    </row>
    <row r="74" spans="1:7" s="20" customFormat="1" ht="22.5">
      <c r="A74" s="78" t="s">
        <v>69</v>
      </c>
      <c r="B74" s="76"/>
      <c r="C74" s="76" t="s">
        <v>199</v>
      </c>
      <c r="D74" s="76" t="s">
        <v>199</v>
      </c>
      <c r="E74" s="77">
        <v>584800</v>
      </c>
      <c r="F74" s="77">
        <f>F84</f>
        <v>288448</v>
      </c>
      <c r="G74" s="49">
        <f t="shared" si="0"/>
        <v>296352</v>
      </c>
    </row>
    <row r="75" spans="1:7" s="20" customFormat="1" ht="12.75">
      <c r="A75" s="78" t="s">
        <v>52</v>
      </c>
      <c r="B75" s="76"/>
      <c r="C75" s="76" t="s">
        <v>200</v>
      </c>
      <c r="D75" s="76" t="s">
        <v>200</v>
      </c>
      <c r="E75" s="77">
        <v>468200</v>
      </c>
      <c r="F75" s="77">
        <f>F85</f>
        <v>265340</v>
      </c>
      <c r="G75" s="49">
        <f t="shared" si="0"/>
        <v>202860</v>
      </c>
    </row>
    <row r="76" spans="1:7" s="20" customFormat="1" ht="12.75">
      <c r="A76" s="78" t="s">
        <v>251</v>
      </c>
      <c r="B76" s="76"/>
      <c r="C76" s="76"/>
      <c r="D76" s="76" t="s">
        <v>309</v>
      </c>
      <c r="E76" s="77">
        <f>E78+E77</f>
        <v>50200</v>
      </c>
      <c r="F76" s="77">
        <f>F77+F78</f>
        <v>11840</v>
      </c>
      <c r="G76" s="49">
        <f t="shared" si="0"/>
        <v>38360</v>
      </c>
    </row>
    <row r="77" spans="1:7" s="20" customFormat="1" ht="22.5">
      <c r="A77" s="78" t="s">
        <v>252</v>
      </c>
      <c r="B77" s="76"/>
      <c r="C77" s="76"/>
      <c r="D77" s="76" t="s">
        <v>310</v>
      </c>
      <c r="E77" s="77">
        <v>15000</v>
      </c>
      <c r="F77" s="77">
        <v>0</v>
      </c>
      <c r="G77" s="49">
        <f t="shared" si="0"/>
        <v>15000</v>
      </c>
    </row>
    <row r="78" spans="1:7" s="20" customFormat="1" ht="12.75">
      <c r="A78" s="78" t="s">
        <v>253</v>
      </c>
      <c r="B78" s="76"/>
      <c r="C78" s="76"/>
      <c r="D78" s="76" t="s">
        <v>311</v>
      </c>
      <c r="E78" s="77">
        <v>35200</v>
      </c>
      <c r="F78" s="77">
        <v>11840</v>
      </c>
      <c r="G78" s="49">
        <f t="shared" si="0"/>
        <v>23360</v>
      </c>
    </row>
    <row r="79" spans="1:7" s="20" customFormat="1" ht="22.5">
      <c r="A79" s="78" t="s">
        <v>254</v>
      </c>
      <c r="B79" s="76"/>
      <c r="C79" s="76" t="s">
        <v>201</v>
      </c>
      <c r="D79" s="76" t="s">
        <v>201</v>
      </c>
      <c r="E79" s="77">
        <f>E80</f>
        <v>427600</v>
      </c>
      <c r="F79" s="77">
        <f>F80</f>
        <v>253500</v>
      </c>
      <c r="G79" s="49">
        <f t="shared" si="0"/>
        <v>174100</v>
      </c>
    </row>
    <row r="80" spans="1:7" s="20" customFormat="1" ht="33.75">
      <c r="A80" s="78" t="s">
        <v>60</v>
      </c>
      <c r="B80" s="76"/>
      <c r="C80" s="76" t="s">
        <v>202</v>
      </c>
      <c r="D80" s="76" t="s">
        <v>202</v>
      </c>
      <c r="E80" s="77">
        <v>427600</v>
      </c>
      <c r="F80" s="77">
        <f>F90</f>
        <v>253500</v>
      </c>
      <c r="G80" s="49">
        <f t="shared" si="0"/>
        <v>174100</v>
      </c>
    </row>
    <row r="81" spans="1:7" s="20" customFormat="1" ht="12.75">
      <c r="A81" s="78" t="s">
        <v>62</v>
      </c>
      <c r="B81" s="76"/>
      <c r="C81" s="76"/>
      <c r="D81" s="76" t="s">
        <v>312</v>
      </c>
      <c r="E81" s="77">
        <f>E83+E82</f>
        <v>107000</v>
      </c>
      <c r="F81" s="77">
        <f>F83+F82</f>
        <v>23108</v>
      </c>
      <c r="G81" s="49">
        <f t="shared" si="0"/>
        <v>83892</v>
      </c>
    </row>
    <row r="82" spans="1:7" s="20" customFormat="1" ht="22.5">
      <c r="A82" s="78" t="s">
        <v>63</v>
      </c>
      <c r="B82" s="76"/>
      <c r="C82" s="76"/>
      <c r="D82" s="76" t="s">
        <v>302</v>
      </c>
      <c r="E82" s="77">
        <v>77000</v>
      </c>
      <c r="F82" s="77">
        <v>0</v>
      </c>
      <c r="G82" s="49">
        <f t="shared" si="0"/>
        <v>77000</v>
      </c>
    </row>
    <row r="83" spans="1:7" s="20" customFormat="1" ht="22.5">
      <c r="A83" s="78" t="s">
        <v>64</v>
      </c>
      <c r="B83" s="76"/>
      <c r="C83" s="76"/>
      <c r="D83" s="76" t="s">
        <v>303</v>
      </c>
      <c r="E83" s="77">
        <v>30000</v>
      </c>
      <c r="F83" s="77">
        <f>F93</f>
        <v>23108</v>
      </c>
      <c r="G83" s="49">
        <f t="shared" si="0"/>
        <v>6892</v>
      </c>
    </row>
    <row r="84" spans="1:7" s="20" customFormat="1" ht="45">
      <c r="A84" s="78" t="s">
        <v>70</v>
      </c>
      <c r="B84" s="76"/>
      <c r="C84" s="76" t="s">
        <v>203</v>
      </c>
      <c r="D84" s="76" t="s">
        <v>203</v>
      </c>
      <c r="E84" s="77">
        <f>E85+E91</f>
        <v>584800</v>
      </c>
      <c r="F84" s="77">
        <f>F85+F91</f>
        <v>288448</v>
      </c>
      <c r="G84" s="49">
        <f t="shared" si="0"/>
        <v>296352</v>
      </c>
    </row>
    <row r="85" spans="1:7" s="20" customFormat="1" ht="12.75">
      <c r="A85" s="78" t="s">
        <v>52</v>
      </c>
      <c r="B85" s="76"/>
      <c r="C85" s="76" t="s">
        <v>204</v>
      </c>
      <c r="D85" s="76" t="s">
        <v>204</v>
      </c>
      <c r="E85" s="77">
        <f>E86+E89</f>
        <v>501800</v>
      </c>
      <c r="F85" s="77">
        <f>F86+F89</f>
        <v>265340</v>
      </c>
      <c r="G85" s="49">
        <f aca="true" t="shared" si="3" ref="G85:G175">E85-F85</f>
        <v>236460</v>
      </c>
    </row>
    <row r="86" spans="1:7" s="20" customFormat="1" ht="12.75">
      <c r="A86" s="78" t="s">
        <v>251</v>
      </c>
      <c r="B86" s="76"/>
      <c r="C86" s="76"/>
      <c r="D86" s="76" t="s">
        <v>304</v>
      </c>
      <c r="E86" s="77">
        <f>E87+E88</f>
        <v>74200</v>
      </c>
      <c r="F86" s="77">
        <f>F87+F88</f>
        <v>11840</v>
      </c>
      <c r="G86" s="49">
        <f t="shared" si="3"/>
        <v>62360</v>
      </c>
    </row>
    <row r="87" spans="1:7" s="20" customFormat="1" ht="22.5">
      <c r="A87" s="78" t="s">
        <v>252</v>
      </c>
      <c r="B87" s="76"/>
      <c r="C87" s="76"/>
      <c r="D87" s="76" t="s">
        <v>305</v>
      </c>
      <c r="E87" s="77">
        <v>15000</v>
      </c>
      <c r="F87" s="77">
        <v>0</v>
      </c>
      <c r="G87" s="49">
        <f t="shared" si="3"/>
        <v>15000</v>
      </c>
    </row>
    <row r="88" spans="1:7" s="20" customFormat="1" ht="12.75">
      <c r="A88" s="78" t="s">
        <v>253</v>
      </c>
      <c r="B88" s="76"/>
      <c r="C88" s="76"/>
      <c r="D88" s="76" t="s">
        <v>313</v>
      </c>
      <c r="E88" s="77">
        <v>59200</v>
      </c>
      <c r="F88" s="77">
        <v>11840</v>
      </c>
      <c r="G88" s="49">
        <f t="shared" si="3"/>
        <v>47360</v>
      </c>
    </row>
    <row r="89" spans="1:7" s="20" customFormat="1" ht="22.5">
      <c r="A89" s="78" t="s">
        <v>254</v>
      </c>
      <c r="B89" s="76"/>
      <c r="C89" s="76" t="s">
        <v>205</v>
      </c>
      <c r="D89" s="76" t="s">
        <v>205</v>
      </c>
      <c r="E89" s="77">
        <v>427600</v>
      </c>
      <c r="F89" s="77">
        <f>F90</f>
        <v>253500</v>
      </c>
      <c r="G89" s="49">
        <f t="shared" si="3"/>
        <v>174100</v>
      </c>
    </row>
    <row r="90" spans="1:7" s="20" customFormat="1" ht="33.75">
      <c r="A90" s="78" t="s">
        <v>60</v>
      </c>
      <c r="B90" s="76"/>
      <c r="C90" s="76" t="s">
        <v>206</v>
      </c>
      <c r="D90" s="76" t="s">
        <v>206</v>
      </c>
      <c r="E90" s="77">
        <v>427600</v>
      </c>
      <c r="F90" s="77">
        <v>253500</v>
      </c>
      <c r="G90" s="49">
        <f t="shared" si="3"/>
        <v>174100</v>
      </c>
    </row>
    <row r="91" spans="1:7" s="20" customFormat="1" ht="12.75">
      <c r="A91" s="78" t="s">
        <v>62</v>
      </c>
      <c r="B91" s="76"/>
      <c r="C91" s="76"/>
      <c r="D91" s="76" t="s">
        <v>306</v>
      </c>
      <c r="E91" s="77">
        <v>83000</v>
      </c>
      <c r="F91" s="77">
        <f>F92+F93</f>
        <v>23108</v>
      </c>
      <c r="G91" s="49">
        <f t="shared" si="3"/>
        <v>59892</v>
      </c>
    </row>
    <row r="92" spans="1:7" s="20" customFormat="1" ht="22.5">
      <c r="A92" s="78" t="s">
        <v>63</v>
      </c>
      <c r="B92" s="76"/>
      <c r="C92" s="76"/>
      <c r="D92" s="76" t="s">
        <v>307</v>
      </c>
      <c r="E92" s="77">
        <v>53000</v>
      </c>
      <c r="F92" s="77">
        <v>0</v>
      </c>
      <c r="G92" s="49">
        <f t="shared" si="3"/>
        <v>53000</v>
      </c>
    </row>
    <row r="93" spans="1:7" s="20" customFormat="1" ht="22.5">
      <c r="A93" s="78" t="s">
        <v>64</v>
      </c>
      <c r="B93" s="76"/>
      <c r="C93" s="76"/>
      <c r="D93" s="76" t="s">
        <v>308</v>
      </c>
      <c r="E93" s="77">
        <v>30000</v>
      </c>
      <c r="F93" s="77">
        <v>23108</v>
      </c>
      <c r="G93" s="49">
        <f t="shared" si="3"/>
        <v>6892</v>
      </c>
    </row>
    <row r="94" spans="1:7" s="20" customFormat="1" ht="12.75">
      <c r="A94" s="78" t="s">
        <v>71</v>
      </c>
      <c r="B94" s="76"/>
      <c r="C94" s="76" t="s">
        <v>207</v>
      </c>
      <c r="D94" s="76" t="s">
        <v>207</v>
      </c>
      <c r="E94" s="77">
        <f>E103</f>
        <v>2052400</v>
      </c>
      <c r="F94" s="77">
        <f aca="true" t="shared" si="4" ref="F94:F102">F103</f>
        <v>1244497.56</v>
      </c>
      <c r="G94" s="49">
        <f t="shared" si="3"/>
        <v>807902.44</v>
      </c>
    </row>
    <row r="95" spans="1:7" s="20" customFormat="1" ht="12.75">
      <c r="A95" s="78" t="s">
        <v>52</v>
      </c>
      <c r="B95" s="76"/>
      <c r="C95" s="76" t="s">
        <v>208</v>
      </c>
      <c r="D95" s="76" t="s">
        <v>208</v>
      </c>
      <c r="E95" s="77">
        <f>E96+E99</f>
        <v>1852400</v>
      </c>
      <c r="F95" s="77">
        <f t="shared" si="4"/>
        <v>1178497.56</v>
      </c>
      <c r="G95" s="49">
        <f t="shared" si="3"/>
        <v>673902.44</v>
      </c>
    </row>
    <row r="96" spans="1:7" s="20" customFormat="1" ht="12.75">
      <c r="A96" s="78" t="s">
        <v>251</v>
      </c>
      <c r="B96" s="76"/>
      <c r="C96" s="76" t="s">
        <v>209</v>
      </c>
      <c r="D96" s="76" t="s">
        <v>209</v>
      </c>
      <c r="E96" s="77">
        <f>E97+E98</f>
        <v>1812400</v>
      </c>
      <c r="F96" s="77">
        <f t="shared" si="4"/>
        <v>1162896.56</v>
      </c>
      <c r="G96" s="49">
        <f t="shared" si="3"/>
        <v>649503.44</v>
      </c>
    </row>
    <row r="97" spans="1:7" s="20" customFormat="1" ht="22.5">
      <c r="A97" s="78" t="s">
        <v>252</v>
      </c>
      <c r="B97" s="76"/>
      <c r="C97" s="76" t="s">
        <v>255</v>
      </c>
      <c r="D97" s="76" t="s">
        <v>255</v>
      </c>
      <c r="E97" s="77">
        <f>E106</f>
        <v>1732400</v>
      </c>
      <c r="F97" s="77">
        <v>996452.08</v>
      </c>
      <c r="G97" s="49">
        <f t="shared" si="3"/>
        <v>735947.92</v>
      </c>
    </row>
    <row r="98" spans="1:7" s="20" customFormat="1" ht="12.75">
      <c r="A98" s="78" t="s">
        <v>253</v>
      </c>
      <c r="B98" s="76"/>
      <c r="C98" s="76" t="s">
        <v>210</v>
      </c>
      <c r="D98" s="76" t="s">
        <v>210</v>
      </c>
      <c r="E98" s="77">
        <f>E107</f>
        <v>80000</v>
      </c>
      <c r="F98" s="77">
        <f t="shared" si="4"/>
        <v>53836</v>
      </c>
      <c r="G98" s="49">
        <f t="shared" si="3"/>
        <v>26164</v>
      </c>
    </row>
    <row r="99" spans="1:7" s="20" customFormat="1" ht="12.75">
      <c r="A99" s="78" t="s">
        <v>61</v>
      </c>
      <c r="B99" s="76"/>
      <c r="C99" s="76" t="s">
        <v>256</v>
      </c>
      <c r="D99" s="76" t="s">
        <v>256</v>
      </c>
      <c r="E99" s="77">
        <f>E108</f>
        <v>40000</v>
      </c>
      <c r="F99" s="77">
        <f t="shared" si="4"/>
        <v>15601</v>
      </c>
      <c r="G99" s="49">
        <f t="shared" si="3"/>
        <v>24399</v>
      </c>
    </row>
    <row r="100" spans="1:7" s="20" customFormat="1" ht="12.75">
      <c r="A100" s="78" t="s">
        <v>62</v>
      </c>
      <c r="B100" s="76"/>
      <c r="C100" s="76"/>
      <c r="D100" s="76" t="s">
        <v>354</v>
      </c>
      <c r="E100" s="77">
        <f>E101+E102</f>
        <v>200000</v>
      </c>
      <c r="F100" s="77">
        <f t="shared" si="4"/>
        <v>66000</v>
      </c>
      <c r="G100" s="49">
        <f t="shared" si="3"/>
        <v>134000</v>
      </c>
    </row>
    <row r="101" spans="1:7" s="20" customFormat="1" ht="22.5">
      <c r="A101" s="78" t="s">
        <v>63</v>
      </c>
      <c r="B101" s="76"/>
      <c r="C101" s="76"/>
      <c r="D101" s="76" t="s">
        <v>355</v>
      </c>
      <c r="E101" s="77">
        <f>E110</f>
        <v>100000</v>
      </c>
      <c r="F101" s="77">
        <f t="shared" si="4"/>
        <v>62400</v>
      </c>
      <c r="G101" s="49">
        <f t="shared" si="3"/>
        <v>37600</v>
      </c>
    </row>
    <row r="102" spans="1:7" s="20" customFormat="1" ht="22.5">
      <c r="A102" s="78" t="s">
        <v>64</v>
      </c>
      <c r="B102" s="76"/>
      <c r="C102" s="76"/>
      <c r="D102" s="76" t="s">
        <v>365</v>
      </c>
      <c r="E102" s="77">
        <f>E111</f>
        <v>100000</v>
      </c>
      <c r="F102" s="77">
        <f t="shared" si="4"/>
        <v>3600</v>
      </c>
      <c r="G102" s="49">
        <f>E102-F102</f>
        <v>96400</v>
      </c>
    </row>
    <row r="103" spans="1:7" s="20" customFormat="1" ht="22.5">
      <c r="A103" s="78" t="s">
        <v>257</v>
      </c>
      <c r="B103" s="76"/>
      <c r="C103" s="76" t="s">
        <v>258</v>
      </c>
      <c r="D103" s="76" t="s">
        <v>258</v>
      </c>
      <c r="E103" s="77">
        <f>E104+E109</f>
        <v>2052400</v>
      </c>
      <c r="F103" s="77">
        <f>F104+F109</f>
        <v>1244497.56</v>
      </c>
      <c r="G103" s="49">
        <f t="shared" si="3"/>
        <v>807902.44</v>
      </c>
    </row>
    <row r="104" spans="1:7" s="20" customFormat="1" ht="12.75">
      <c r="A104" s="78" t="s">
        <v>52</v>
      </c>
      <c r="B104" s="76"/>
      <c r="C104" s="76" t="s">
        <v>259</v>
      </c>
      <c r="D104" s="76" t="s">
        <v>259</v>
      </c>
      <c r="E104" s="77">
        <f>E105+E108</f>
        <v>1852400</v>
      </c>
      <c r="F104" s="77">
        <f>F105+F108</f>
        <v>1178497.56</v>
      </c>
      <c r="G104" s="49">
        <f t="shared" si="3"/>
        <v>673902.44</v>
      </c>
    </row>
    <row r="105" spans="1:7" s="20" customFormat="1" ht="12.75">
      <c r="A105" s="78" t="s">
        <v>251</v>
      </c>
      <c r="B105" s="76"/>
      <c r="C105" s="76" t="s">
        <v>260</v>
      </c>
      <c r="D105" s="76" t="s">
        <v>260</v>
      </c>
      <c r="E105" s="77">
        <f>E106+E107</f>
        <v>1812400</v>
      </c>
      <c r="F105" s="77">
        <f>F107+F106</f>
        <v>1162896.56</v>
      </c>
      <c r="G105" s="49">
        <f t="shared" si="3"/>
        <v>649503.44</v>
      </c>
    </row>
    <row r="106" spans="1:7" s="20" customFormat="1" ht="22.5">
      <c r="A106" s="78" t="s">
        <v>252</v>
      </c>
      <c r="B106" s="76"/>
      <c r="C106" s="76" t="s">
        <v>261</v>
      </c>
      <c r="D106" s="76" t="s">
        <v>261</v>
      </c>
      <c r="E106" s="77">
        <v>1732400</v>
      </c>
      <c r="F106" s="77">
        <v>1109060.56</v>
      </c>
      <c r="G106" s="49">
        <f t="shared" si="3"/>
        <v>623339.44</v>
      </c>
    </row>
    <row r="107" spans="1:7" s="20" customFormat="1" ht="12.75">
      <c r="A107" s="78" t="s">
        <v>253</v>
      </c>
      <c r="B107" s="76"/>
      <c r="C107" s="76" t="s">
        <v>262</v>
      </c>
      <c r="D107" s="76" t="s">
        <v>262</v>
      </c>
      <c r="E107" s="77">
        <v>80000</v>
      </c>
      <c r="F107" s="77">
        <v>53836</v>
      </c>
      <c r="G107" s="49">
        <f t="shared" si="3"/>
        <v>26164</v>
      </c>
    </row>
    <row r="108" spans="1:7" s="20" customFormat="1" ht="12.75">
      <c r="A108" s="78" t="s">
        <v>61</v>
      </c>
      <c r="B108" s="76"/>
      <c r="C108" s="76" t="s">
        <v>263</v>
      </c>
      <c r="D108" s="76" t="s">
        <v>263</v>
      </c>
      <c r="E108" s="77">
        <v>40000</v>
      </c>
      <c r="F108" s="77">
        <v>15601</v>
      </c>
      <c r="G108" s="49">
        <f t="shared" si="3"/>
        <v>24399</v>
      </c>
    </row>
    <row r="109" spans="1:7" s="20" customFormat="1" ht="12.75">
      <c r="A109" s="78" t="s">
        <v>62</v>
      </c>
      <c r="B109" s="76"/>
      <c r="C109" s="76"/>
      <c r="D109" s="76" t="s">
        <v>356</v>
      </c>
      <c r="E109" s="77">
        <f>E111+E110</f>
        <v>200000</v>
      </c>
      <c r="F109" s="77">
        <f>F111+F110</f>
        <v>66000</v>
      </c>
      <c r="G109" s="49">
        <f t="shared" si="3"/>
        <v>134000</v>
      </c>
    </row>
    <row r="110" spans="1:7" s="20" customFormat="1" ht="22.5">
      <c r="A110" s="78" t="s">
        <v>63</v>
      </c>
      <c r="B110" s="76"/>
      <c r="C110" s="76"/>
      <c r="D110" s="76" t="s">
        <v>357</v>
      </c>
      <c r="E110" s="77">
        <v>100000</v>
      </c>
      <c r="F110" s="77">
        <v>62400</v>
      </c>
      <c r="G110" s="49">
        <f t="shared" si="3"/>
        <v>37600</v>
      </c>
    </row>
    <row r="111" spans="1:7" s="20" customFormat="1" ht="22.5">
      <c r="A111" s="78" t="s">
        <v>64</v>
      </c>
      <c r="B111" s="76"/>
      <c r="C111" s="76"/>
      <c r="D111" s="76" t="s">
        <v>366</v>
      </c>
      <c r="E111" s="77">
        <v>100000</v>
      </c>
      <c r="F111" s="77">
        <v>3600</v>
      </c>
      <c r="G111" s="49">
        <f t="shared" si="3"/>
        <v>96400</v>
      </c>
    </row>
    <row r="112" spans="1:7" s="20" customFormat="1" ht="12.75">
      <c r="A112" s="84" t="s">
        <v>72</v>
      </c>
      <c r="B112" s="81"/>
      <c r="C112" s="81" t="s">
        <v>211</v>
      </c>
      <c r="D112" s="81" t="s">
        <v>211</v>
      </c>
      <c r="E112" s="82">
        <f>E125+E135</f>
        <v>7245755.78</v>
      </c>
      <c r="F112" s="82">
        <f>F125+F135</f>
        <v>3832802.67</v>
      </c>
      <c r="G112" s="83">
        <f t="shared" si="3"/>
        <v>3412953.1100000003</v>
      </c>
    </row>
    <row r="113" spans="1:7" s="20" customFormat="1" ht="12.75">
      <c r="A113" s="84" t="s">
        <v>52</v>
      </c>
      <c r="B113" s="81"/>
      <c r="C113" s="81" t="s">
        <v>212</v>
      </c>
      <c r="D113" s="81" t="s">
        <v>212</v>
      </c>
      <c r="E113" s="82">
        <v>6575700</v>
      </c>
      <c r="F113" s="82">
        <f>F114+F119+F121+F120</f>
        <v>3544392.17</v>
      </c>
      <c r="G113" s="83">
        <f t="shared" si="3"/>
        <v>3031307.83</v>
      </c>
    </row>
    <row r="114" spans="1:7" s="20" customFormat="1" ht="12.75">
      <c r="A114" s="84" t="s">
        <v>251</v>
      </c>
      <c r="B114" s="81"/>
      <c r="C114" s="81" t="s">
        <v>213</v>
      </c>
      <c r="D114" s="81" t="s">
        <v>213</v>
      </c>
      <c r="E114" s="82">
        <v>6437800</v>
      </c>
      <c r="F114" s="82">
        <f>F116+F117+F118</f>
        <v>3409404.17</v>
      </c>
      <c r="G114" s="83">
        <f t="shared" si="3"/>
        <v>3028395.83</v>
      </c>
    </row>
    <row r="115" spans="1:7" s="20" customFormat="1" ht="12.75">
      <c r="A115" s="84" t="s">
        <v>57</v>
      </c>
      <c r="B115" s="81"/>
      <c r="C115" s="81"/>
      <c r="D115" s="81" t="s">
        <v>399</v>
      </c>
      <c r="E115" s="82">
        <v>16000</v>
      </c>
      <c r="F115" s="82"/>
      <c r="G115" s="83"/>
    </row>
    <row r="116" spans="1:7" s="20" customFormat="1" ht="12.75">
      <c r="A116" s="84" t="s">
        <v>58</v>
      </c>
      <c r="B116" s="81"/>
      <c r="C116" s="81" t="s">
        <v>214</v>
      </c>
      <c r="D116" s="81" t="s">
        <v>214</v>
      </c>
      <c r="E116" s="82">
        <f>E139</f>
        <v>2856600</v>
      </c>
      <c r="F116" s="82">
        <f>F139</f>
        <v>1386484.11</v>
      </c>
      <c r="G116" s="83">
        <f t="shared" si="3"/>
        <v>1470115.89</v>
      </c>
    </row>
    <row r="117" spans="1:7" s="20" customFormat="1" ht="22.5">
      <c r="A117" s="84" t="s">
        <v>252</v>
      </c>
      <c r="B117" s="81"/>
      <c r="C117" s="81" t="s">
        <v>215</v>
      </c>
      <c r="D117" s="81" t="s">
        <v>215</v>
      </c>
      <c r="E117" s="82">
        <v>3357800</v>
      </c>
      <c r="F117" s="82">
        <f>F128+F140</f>
        <v>1916966.06</v>
      </c>
      <c r="G117" s="83">
        <f t="shared" si="3"/>
        <v>1440833.94</v>
      </c>
    </row>
    <row r="118" spans="1:7" s="20" customFormat="1" ht="12.75">
      <c r="A118" s="84" t="s">
        <v>253</v>
      </c>
      <c r="B118" s="81"/>
      <c r="C118" s="81" t="s">
        <v>216</v>
      </c>
      <c r="D118" s="81" t="s">
        <v>216</v>
      </c>
      <c r="E118" s="82">
        <v>207400</v>
      </c>
      <c r="F118" s="82">
        <f>F129+F141</f>
        <v>105954</v>
      </c>
      <c r="G118" s="83">
        <f t="shared" si="3"/>
        <v>101446</v>
      </c>
    </row>
    <row r="119" spans="1:7" s="20" customFormat="1" ht="22.5">
      <c r="A119" s="84" t="s">
        <v>341</v>
      </c>
      <c r="B119" s="81"/>
      <c r="C119" s="81" t="s">
        <v>217</v>
      </c>
      <c r="D119" s="81" t="s">
        <v>340</v>
      </c>
      <c r="E119" s="82">
        <f>E130</f>
        <v>72850</v>
      </c>
      <c r="F119" s="82">
        <f>F120</f>
        <v>57450</v>
      </c>
      <c r="G119" s="83">
        <f t="shared" si="3"/>
        <v>15400</v>
      </c>
    </row>
    <row r="120" spans="1:7" s="20" customFormat="1" ht="33.75">
      <c r="A120" s="84" t="s">
        <v>60</v>
      </c>
      <c r="B120" s="81"/>
      <c r="C120" s="81" t="s">
        <v>218</v>
      </c>
      <c r="D120" s="81" t="s">
        <v>342</v>
      </c>
      <c r="E120" s="82">
        <v>72900</v>
      </c>
      <c r="F120" s="82">
        <f>F131</f>
        <v>57450</v>
      </c>
      <c r="G120" s="83">
        <f t="shared" si="3"/>
        <v>15450</v>
      </c>
    </row>
    <row r="121" spans="1:7" s="20" customFormat="1" ht="12.75">
      <c r="A121" s="81" t="s">
        <v>61</v>
      </c>
      <c r="B121" s="81"/>
      <c r="C121" s="81" t="s">
        <v>219</v>
      </c>
      <c r="D121" s="81" t="s">
        <v>217</v>
      </c>
      <c r="E121" s="82">
        <f>E132+E142</f>
        <v>65000</v>
      </c>
      <c r="F121" s="82">
        <v>20088</v>
      </c>
      <c r="G121" s="83">
        <f t="shared" si="3"/>
        <v>44912</v>
      </c>
    </row>
    <row r="122" spans="1:7" s="20" customFormat="1" ht="12.75">
      <c r="A122" s="84" t="s">
        <v>62</v>
      </c>
      <c r="B122" s="81"/>
      <c r="C122" s="81" t="s">
        <v>220</v>
      </c>
      <c r="D122" s="81" t="s">
        <v>218</v>
      </c>
      <c r="E122" s="93">
        <v>499600</v>
      </c>
      <c r="F122" s="93">
        <f>F123+F124</f>
        <v>117490</v>
      </c>
      <c r="G122" s="83">
        <f t="shared" si="3"/>
        <v>382110</v>
      </c>
    </row>
    <row r="123" spans="1:7" s="20" customFormat="1" ht="22.5">
      <c r="A123" s="84" t="s">
        <v>63</v>
      </c>
      <c r="B123" s="81"/>
      <c r="C123" s="81" t="s">
        <v>221</v>
      </c>
      <c r="D123" s="81" t="s">
        <v>219</v>
      </c>
      <c r="E123" s="82">
        <v>200000</v>
      </c>
      <c r="F123" s="82">
        <f>F144</f>
        <v>117490</v>
      </c>
      <c r="G123" s="83">
        <f t="shared" si="3"/>
        <v>82510</v>
      </c>
    </row>
    <row r="124" spans="1:7" s="20" customFormat="1" ht="22.5">
      <c r="A124" s="84" t="s">
        <v>64</v>
      </c>
      <c r="B124" s="81"/>
      <c r="C124" s="81" t="s">
        <v>222</v>
      </c>
      <c r="D124" s="81" t="s">
        <v>220</v>
      </c>
      <c r="E124" s="82">
        <v>299600</v>
      </c>
      <c r="F124" s="82">
        <v>0</v>
      </c>
      <c r="G124" s="83">
        <f t="shared" si="3"/>
        <v>299600</v>
      </c>
    </row>
    <row r="125" spans="1:7" s="20" customFormat="1" ht="12.75">
      <c r="A125" s="84" t="s">
        <v>345</v>
      </c>
      <c r="B125" s="81"/>
      <c r="C125" s="81" t="s">
        <v>223</v>
      </c>
      <c r="D125" s="81" t="s">
        <v>344</v>
      </c>
      <c r="E125" s="82">
        <f>E126+E133</f>
        <v>466300</v>
      </c>
      <c r="F125" s="82">
        <f>F126+F133</f>
        <v>168710.78</v>
      </c>
      <c r="G125" s="83">
        <f t="shared" si="3"/>
        <v>297589.22</v>
      </c>
    </row>
    <row r="126" spans="1:7" s="20" customFormat="1" ht="12.75">
      <c r="A126" s="84" t="s">
        <v>52</v>
      </c>
      <c r="B126" s="81"/>
      <c r="C126" s="81" t="s">
        <v>224</v>
      </c>
      <c r="D126" s="81" t="s">
        <v>346</v>
      </c>
      <c r="E126" s="82">
        <f>E127+E130+E132</f>
        <v>416300</v>
      </c>
      <c r="F126" s="82">
        <f>F127+F130+F132</f>
        <v>168710.78</v>
      </c>
      <c r="G126" s="83">
        <f t="shared" si="3"/>
        <v>247589.22</v>
      </c>
    </row>
    <row r="127" spans="1:7" s="20" customFormat="1" ht="12.75">
      <c r="A127" s="78" t="s">
        <v>251</v>
      </c>
      <c r="B127" s="81"/>
      <c r="C127" s="81"/>
      <c r="D127" s="81" t="s">
        <v>343</v>
      </c>
      <c r="E127" s="82">
        <f>E128+E129</f>
        <v>323450</v>
      </c>
      <c r="F127" s="82">
        <f>F128+F129</f>
        <v>108668.78</v>
      </c>
      <c r="G127" s="83">
        <f t="shared" si="3"/>
        <v>214781.22</v>
      </c>
    </row>
    <row r="128" spans="1:7" s="20" customFormat="1" ht="22.5">
      <c r="A128" s="84" t="s">
        <v>252</v>
      </c>
      <c r="B128" s="81"/>
      <c r="C128" s="81" t="s">
        <v>216</v>
      </c>
      <c r="D128" s="81" t="s">
        <v>348</v>
      </c>
      <c r="E128" s="82">
        <v>314050</v>
      </c>
      <c r="F128" s="82">
        <v>108668.78</v>
      </c>
      <c r="G128" s="83">
        <f aca="true" t="shared" si="5" ref="G128:G142">E128-F128</f>
        <v>205381.22</v>
      </c>
    </row>
    <row r="129" spans="1:7" s="20" customFormat="1" ht="12.75">
      <c r="A129" s="84" t="s">
        <v>253</v>
      </c>
      <c r="B129" s="81"/>
      <c r="C129" s="81"/>
      <c r="D129" s="81" t="s">
        <v>349</v>
      </c>
      <c r="E129" s="82">
        <v>9400</v>
      </c>
      <c r="F129" s="82">
        <v>0</v>
      </c>
      <c r="G129" s="83">
        <f t="shared" si="5"/>
        <v>9400</v>
      </c>
    </row>
    <row r="130" spans="1:7" s="20" customFormat="1" ht="22.5">
      <c r="A130" s="84" t="s">
        <v>341</v>
      </c>
      <c r="B130" s="81"/>
      <c r="C130" s="81"/>
      <c r="D130" s="81" t="s">
        <v>350</v>
      </c>
      <c r="E130" s="82">
        <f>E131</f>
        <v>72850</v>
      </c>
      <c r="F130" s="82">
        <f>F131</f>
        <v>57450</v>
      </c>
      <c r="G130" s="83">
        <f t="shared" si="5"/>
        <v>15400</v>
      </c>
    </row>
    <row r="131" spans="1:7" s="20" customFormat="1" ht="33.75">
      <c r="A131" s="84" t="s">
        <v>60</v>
      </c>
      <c r="B131" s="81"/>
      <c r="C131" s="81"/>
      <c r="D131" s="81" t="s">
        <v>351</v>
      </c>
      <c r="E131" s="82">
        <v>72850</v>
      </c>
      <c r="F131" s="82">
        <v>57450</v>
      </c>
      <c r="G131" s="83">
        <f t="shared" si="5"/>
        <v>15400</v>
      </c>
    </row>
    <row r="132" spans="1:7" s="20" customFormat="1" ht="12.75">
      <c r="A132" s="84" t="s">
        <v>61</v>
      </c>
      <c r="B132" s="81"/>
      <c r="C132" s="81"/>
      <c r="D132" s="81" t="s">
        <v>363</v>
      </c>
      <c r="E132" s="82">
        <v>20000</v>
      </c>
      <c r="F132" s="82">
        <v>2592</v>
      </c>
      <c r="G132" s="83">
        <f t="shared" si="5"/>
        <v>17408</v>
      </c>
    </row>
    <row r="133" spans="1:7" s="20" customFormat="1" ht="12.75">
      <c r="A133" s="84" t="s">
        <v>62</v>
      </c>
      <c r="B133" s="81"/>
      <c r="C133" s="81"/>
      <c r="D133" s="81" t="s">
        <v>358</v>
      </c>
      <c r="E133" s="82">
        <f>E134</f>
        <v>50000</v>
      </c>
      <c r="F133" s="82">
        <f>F134</f>
        <v>0</v>
      </c>
      <c r="G133" s="83">
        <f t="shared" si="5"/>
        <v>50000</v>
      </c>
    </row>
    <row r="134" spans="1:7" s="20" customFormat="1" ht="22.5">
      <c r="A134" s="84" t="s">
        <v>64</v>
      </c>
      <c r="B134" s="81"/>
      <c r="C134" s="81"/>
      <c r="D134" s="81" t="s">
        <v>364</v>
      </c>
      <c r="E134" s="82">
        <v>50000</v>
      </c>
      <c r="F134" s="82">
        <v>0</v>
      </c>
      <c r="G134" s="83">
        <f t="shared" si="5"/>
        <v>50000</v>
      </c>
    </row>
    <row r="135" spans="1:7" s="20" customFormat="1" ht="12.75">
      <c r="A135" s="84" t="s">
        <v>73</v>
      </c>
      <c r="B135" s="81"/>
      <c r="C135" s="81"/>
      <c r="D135" s="81" t="s">
        <v>221</v>
      </c>
      <c r="E135" s="82">
        <v>6779455.78</v>
      </c>
      <c r="F135" s="82">
        <v>3664091.89</v>
      </c>
      <c r="G135" s="83">
        <f t="shared" si="5"/>
        <v>3115363.89</v>
      </c>
    </row>
    <row r="136" spans="1:7" s="20" customFormat="1" ht="12.75">
      <c r="A136" s="84" t="s">
        <v>52</v>
      </c>
      <c r="B136" s="81"/>
      <c r="C136" s="81"/>
      <c r="D136" s="81" t="s">
        <v>222</v>
      </c>
      <c r="E136" s="82">
        <v>6319855.78</v>
      </c>
      <c r="F136" s="82">
        <v>3333586.89</v>
      </c>
      <c r="G136" s="83">
        <f t="shared" si="5"/>
        <v>2986268.89</v>
      </c>
    </row>
    <row r="137" spans="1:7" s="20" customFormat="1" ht="12.75">
      <c r="A137" s="78" t="s">
        <v>251</v>
      </c>
      <c r="B137" s="81"/>
      <c r="C137" s="81"/>
      <c r="D137" s="81" t="s">
        <v>223</v>
      </c>
      <c r="E137" s="82">
        <v>6274855.78</v>
      </c>
      <c r="F137" s="82">
        <v>3316450.89</v>
      </c>
      <c r="G137" s="83">
        <f t="shared" si="5"/>
        <v>2958404.89</v>
      </c>
    </row>
    <row r="138" spans="1:7" s="20" customFormat="1" ht="12.75">
      <c r="A138" s="84" t="s">
        <v>57</v>
      </c>
      <c r="B138" s="81"/>
      <c r="C138" s="81"/>
      <c r="D138" s="81" t="s">
        <v>400</v>
      </c>
      <c r="E138" s="82">
        <v>16000</v>
      </c>
      <c r="F138" s="82">
        <v>15715.5</v>
      </c>
      <c r="G138" s="83">
        <f t="shared" si="5"/>
        <v>284.5</v>
      </c>
    </row>
    <row r="139" spans="1:7" s="20" customFormat="1" ht="12.75">
      <c r="A139" s="84" t="s">
        <v>58</v>
      </c>
      <c r="B139" s="81"/>
      <c r="C139" s="81" t="s">
        <v>225</v>
      </c>
      <c r="D139" s="81" t="s">
        <v>347</v>
      </c>
      <c r="E139" s="82">
        <v>2856600</v>
      </c>
      <c r="F139" s="82">
        <v>1386484.11</v>
      </c>
      <c r="G139" s="83">
        <f t="shared" si="5"/>
        <v>1470115.89</v>
      </c>
    </row>
    <row r="140" spans="1:7" s="20" customFormat="1" ht="22.5">
      <c r="A140" s="84" t="s">
        <v>252</v>
      </c>
      <c r="B140" s="81"/>
      <c r="C140" s="81"/>
      <c r="D140" s="81" t="s">
        <v>225</v>
      </c>
      <c r="E140" s="82">
        <v>3204255.78</v>
      </c>
      <c r="F140" s="82">
        <v>1808297.28</v>
      </c>
      <c r="G140" s="83">
        <f t="shared" si="5"/>
        <v>1395958.4999999998</v>
      </c>
    </row>
    <row r="141" spans="1:7" s="20" customFormat="1" ht="12.75">
      <c r="A141" s="84" t="s">
        <v>253</v>
      </c>
      <c r="B141" s="81"/>
      <c r="C141" s="81"/>
      <c r="D141" s="81" t="s">
        <v>226</v>
      </c>
      <c r="E141" s="82">
        <v>198000</v>
      </c>
      <c r="F141" s="82">
        <v>105954</v>
      </c>
      <c r="G141" s="83">
        <f t="shared" si="5"/>
        <v>92046</v>
      </c>
    </row>
    <row r="142" spans="1:7" s="20" customFormat="1" ht="12.75">
      <c r="A142" s="81" t="s">
        <v>61</v>
      </c>
      <c r="B142" s="81"/>
      <c r="C142" s="81"/>
      <c r="D142" s="81" t="s">
        <v>227</v>
      </c>
      <c r="E142" s="82">
        <v>45000</v>
      </c>
      <c r="F142" s="82">
        <v>17136</v>
      </c>
      <c r="G142" s="83">
        <f t="shared" si="5"/>
        <v>27864</v>
      </c>
    </row>
    <row r="143" spans="1:7" s="20" customFormat="1" ht="12.75">
      <c r="A143" s="84" t="s">
        <v>62</v>
      </c>
      <c r="B143" s="81"/>
      <c r="C143" s="81" t="s">
        <v>228</v>
      </c>
      <c r="D143" s="81" t="s">
        <v>228</v>
      </c>
      <c r="E143" s="82">
        <f>E144+E145</f>
        <v>459600</v>
      </c>
      <c r="F143" s="82">
        <f>F144+F145</f>
        <v>330505</v>
      </c>
      <c r="G143" s="83">
        <f t="shared" si="3"/>
        <v>129095</v>
      </c>
    </row>
    <row r="144" spans="1:7" s="20" customFormat="1" ht="22.5">
      <c r="A144" s="84" t="s">
        <v>63</v>
      </c>
      <c r="B144" s="81"/>
      <c r="C144" s="81"/>
      <c r="D144" s="81" t="s">
        <v>229</v>
      </c>
      <c r="E144" s="82">
        <v>200000</v>
      </c>
      <c r="F144" s="82">
        <v>117490</v>
      </c>
      <c r="G144" s="83">
        <f t="shared" si="3"/>
        <v>82510</v>
      </c>
    </row>
    <row r="145" spans="1:7" s="20" customFormat="1" ht="22.5">
      <c r="A145" s="84" t="s">
        <v>64</v>
      </c>
      <c r="B145" s="81"/>
      <c r="C145" s="81" t="s">
        <v>230</v>
      </c>
      <c r="D145" s="81" t="s">
        <v>230</v>
      </c>
      <c r="E145" s="82">
        <v>259600</v>
      </c>
      <c r="F145" s="82">
        <v>213015</v>
      </c>
      <c r="G145" s="83">
        <f t="shared" si="3"/>
        <v>46585</v>
      </c>
    </row>
    <row r="146" spans="1:7" s="20" customFormat="1" ht="12.75">
      <c r="A146" s="78" t="s">
        <v>415</v>
      </c>
      <c r="B146" s="76"/>
      <c r="C146" s="76" t="s">
        <v>231</v>
      </c>
      <c r="D146" s="76" t="s">
        <v>414</v>
      </c>
      <c r="E146" s="77">
        <v>10000</v>
      </c>
      <c r="F146" s="77">
        <v>6400</v>
      </c>
      <c r="G146" s="49">
        <f aca="true" t="shared" si="6" ref="G146:G153">E146-F146</f>
        <v>3600</v>
      </c>
    </row>
    <row r="147" spans="1:7" s="20" customFormat="1" ht="12.75">
      <c r="A147" s="78" t="s">
        <v>52</v>
      </c>
      <c r="B147" s="76"/>
      <c r="C147" s="76" t="s">
        <v>232</v>
      </c>
      <c r="D147" s="76" t="s">
        <v>413</v>
      </c>
      <c r="E147" s="77">
        <v>10000</v>
      </c>
      <c r="F147" s="77">
        <v>6400</v>
      </c>
      <c r="G147" s="49">
        <f t="shared" si="6"/>
        <v>3600</v>
      </c>
    </row>
    <row r="148" spans="1:7" s="20" customFormat="1" ht="12.75">
      <c r="A148" s="78" t="s">
        <v>251</v>
      </c>
      <c r="B148" s="76"/>
      <c r="C148" s="76" t="s">
        <v>233</v>
      </c>
      <c r="D148" s="76" t="s">
        <v>412</v>
      </c>
      <c r="E148" s="77">
        <v>10000</v>
      </c>
      <c r="F148" s="77">
        <v>6400</v>
      </c>
      <c r="G148" s="49">
        <f t="shared" si="6"/>
        <v>3600</v>
      </c>
    </row>
    <row r="149" spans="1:7" s="20" customFormat="1" ht="12.75">
      <c r="A149" s="78" t="s">
        <v>253</v>
      </c>
      <c r="B149" s="76"/>
      <c r="C149" s="76" t="s">
        <v>234</v>
      </c>
      <c r="D149" s="76" t="s">
        <v>411</v>
      </c>
      <c r="E149" s="77">
        <v>10000</v>
      </c>
      <c r="F149" s="77">
        <v>6400</v>
      </c>
      <c r="G149" s="49">
        <f t="shared" si="6"/>
        <v>3600</v>
      </c>
    </row>
    <row r="150" spans="1:7" s="20" customFormat="1" ht="33.75">
      <c r="A150" s="78" t="s">
        <v>422</v>
      </c>
      <c r="B150" s="76"/>
      <c r="C150" s="76" t="s">
        <v>231</v>
      </c>
      <c r="D150" s="76" t="s">
        <v>418</v>
      </c>
      <c r="E150" s="77">
        <v>10000</v>
      </c>
      <c r="F150" s="77">
        <v>6400</v>
      </c>
      <c r="G150" s="49">
        <f t="shared" si="6"/>
        <v>3600</v>
      </c>
    </row>
    <row r="151" spans="1:7" s="20" customFormat="1" ht="12.75">
      <c r="A151" s="78" t="s">
        <v>52</v>
      </c>
      <c r="B151" s="76"/>
      <c r="C151" s="76" t="s">
        <v>232</v>
      </c>
      <c r="D151" s="76" t="s">
        <v>419</v>
      </c>
      <c r="E151" s="77">
        <v>10000</v>
      </c>
      <c r="F151" s="77">
        <v>6400</v>
      </c>
      <c r="G151" s="49">
        <f t="shared" si="6"/>
        <v>3600</v>
      </c>
    </row>
    <row r="152" spans="1:7" s="20" customFormat="1" ht="12.75">
      <c r="A152" s="78" t="s">
        <v>251</v>
      </c>
      <c r="B152" s="76"/>
      <c r="C152" s="76" t="s">
        <v>233</v>
      </c>
      <c r="D152" s="76" t="s">
        <v>421</v>
      </c>
      <c r="E152" s="77">
        <v>10000</v>
      </c>
      <c r="F152" s="77">
        <v>6400</v>
      </c>
      <c r="G152" s="49">
        <f t="shared" si="6"/>
        <v>3600</v>
      </c>
    </row>
    <row r="153" spans="1:7" s="20" customFormat="1" ht="12.75">
      <c r="A153" s="78" t="s">
        <v>253</v>
      </c>
      <c r="B153" s="76"/>
      <c r="C153" s="76" t="s">
        <v>234</v>
      </c>
      <c r="D153" s="76" t="s">
        <v>420</v>
      </c>
      <c r="E153" s="77">
        <v>10000</v>
      </c>
      <c r="F153" s="77">
        <v>6400</v>
      </c>
      <c r="G153" s="49">
        <f t="shared" si="6"/>
        <v>3600</v>
      </c>
    </row>
    <row r="154" spans="1:7" s="20" customFormat="1" ht="12.75">
      <c r="A154" s="78" t="s">
        <v>74</v>
      </c>
      <c r="B154" s="76"/>
      <c r="C154" s="76" t="s">
        <v>231</v>
      </c>
      <c r="D154" s="76" t="s">
        <v>231</v>
      </c>
      <c r="E154" s="77">
        <v>2311800</v>
      </c>
      <c r="F154" s="77">
        <f>F155+F162</f>
        <v>1261802.24</v>
      </c>
      <c r="G154" s="49">
        <f t="shared" si="3"/>
        <v>1049997.76</v>
      </c>
    </row>
    <row r="155" spans="1:7" s="20" customFormat="1" ht="12.75">
      <c r="A155" s="78" t="s">
        <v>52</v>
      </c>
      <c r="B155" s="76"/>
      <c r="C155" s="76" t="s">
        <v>232</v>
      </c>
      <c r="D155" s="76" t="s">
        <v>232</v>
      </c>
      <c r="E155" s="77">
        <v>2153400</v>
      </c>
      <c r="F155" s="77">
        <f>F156+F158+F160</f>
        <v>1204868.24</v>
      </c>
      <c r="G155" s="49">
        <f t="shared" si="3"/>
        <v>948531.76</v>
      </c>
    </row>
    <row r="156" spans="1:7" s="20" customFormat="1" ht="12.75">
      <c r="A156" s="78" t="s">
        <v>251</v>
      </c>
      <c r="B156" s="76"/>
      <c r="C156" s="76" t="s">
        <v>233</v>
      </c>
      <c r="D156" s="76" t="s">
        <v>233</v>
      </c>
      <c r="E156" s="77">
        <f>E167</f>
        <v>30000</v>
      </c>
      <c r="F156" s="77">
        <f>F167</f>
        <v>29923</v>
      </c>
      <c r="G156" s="49">
        <f t="shared" si="3"/>
        <v>77</v>
      </c>
    </row>
    <row r="157" spans="1:7" s="20" customFormat="1" ht="12.75">
      <c r="A157" s="78" t="s">
        <v>253</v>
      </c>
      <c r="B157" s="76"/>
      <c r="C157" s="76" t="s">
        <v>234</v>
      </c>
      <c r="D157" s="76" t="s">
        <v>234</v>
      </c>
      <c r="E157" s="77">
        <f>E168</f>
        <v>30000</v>
      </c>
      <c r="F157" s="77">
        <f>F168</f>
        <v>29923</v>
      </c>
      <c r="G157" s="49">
        <f t="shared" si="3"/>
        <v>77</v>
      </c>
    </row>
    <row r="158" spans="1:7" s="20" customFormat="1" ht="22.5">
      <c r="A158" s="78" t="s">
        <v>264</v>
      </c>
      <c r="B158" s="76"/>
      <c r="C158" s="76" t="s">
        <v>235</v>
      </c>
      <c r="D158" s="76" t="s">
        <v>235</v>
      </c>
      <c r="E158" s="77">
        <v>1959200</v>
      </c>
      <c r="F158" s="77">
        <f>F159</f>
        <v>1071976.96</v>
      </c>
      <c r="G158" s="49">
        <f t="shared" si="3"/>
        <v>887223.04</v>
      </c>
    </row>
    <row r="159" spans="1:7" s="20" customFormat="1" ht="33.75">
      <c r="A159" s="78" t="s">
        <v>265</v>
      </c>
      <c r="B159" s="76"/>
      <c r="C159" s="76" t="s">
        <v>236</v>
      </c>
      <c r="D159" s="76" t="s">
        <v>236</v>
      </c>
      <c r="E159" s="77">
        <v>1959200</v>
      </c>
      <c r="F159" s="77">
        <f>F170</f>
        <v>1071976.96</v>
      </c>
      <c r="G159" s="49">
        <f t="shared" si="3"/>
        <v>887223.04</v>
      </c>
    </row>
    <row r="160" spans="1:7" s="20" customFormat="1" ht="22.5">
      <c r="A160" s="78" t="s">
        <v>254</v>
      </c>
      <c r="B160" s="76"/>
      <c r="C160" s="76" t="s">
        <v>237</v>
      </c>
      <c r="D160" s="76" t="s">
        <v>237</v>
      </c>
      <c r="E160" s="77">
        <f>E171</f>
        <v>164200</v>
      </c>
      <c r="F160" s="77">
        <f>F161</f>
        <v>102968.28</v>
      </c>
      <c r="G160" s="49">
        <f t="shared" si="3"/>
        <v>61231.72</v>
      </c>
    </row>
    <row r="161" spans="1:7" s="20" customFormat="1" ht="33.75">
      <c r="A161" s="78" t="s">
        <v>60</v>
      </c>
      <c r="B161" s="76"/>
      <c r="C161" s="76" t="s">
        <v>238</v>
      </c>
      <c r="D161" s="76" t="s">
        <v>238</v>
      </c>
      <c r="E161" s="77">
        <f>E172</f>
        <v>164200</v>
      </c>
      <c r="F161" s="77">
        <f>F172</f>
        <v>102968.28</v>
      </c>
      <c r="G161" s="49">
        <f t="shared" si="3"/>
        <v>61231.72</v>
      </c>
    </row>
    <row r="162" spans="1:7" s="20" customFormat="1" ht="12.75">
      <c r="A162" s="78" t="s">
        <v>62</v>
      </c>
      <c r="B162" s="76"/>
      <c r="C162" s="76" t="s">
        <v>239</v>
      </c>
      <c r="D162" s="76" t="s">
        <v>239</v>
      </c>
      <c r="E162" s="77">
        <f>E163+E164</f>
        <v>158400</v>
      </c>
      <c r="F162" s="77">
        <f>F163+F164</f>
        <v>56934</v>
      </c>
      <c r="G162" s="49">
        <f t="shared" si="3"/>
        <v>101466</v>
      </c>
    </row>
    <row r="163" spans="1:7" s="20" customFormat="1" ht="22.5">
      <c r="A163" s="84" t="s">
        <v>63</v>
      </c>
      <c r="B163" s="76"/>
      <c r="C163" s="76"/>
      <c r="D163" s="76" t="s">
        <v>382</v>
      </c>
      <c r="E163" s="77">
        <v>125400</v>
      </c>
      <c r="F163" s="77">
        <f>F174</f>
        <v>0</v>
      </c>
      <c r="G163" s="49">
        <f t="shared" si="3"/>
        <v>125400</v>
      </c>
    </row>
    <row r="164" spans="1:7" s="20" customFormat="1" ht="22.5">
      <c r="A164" s="78" t="s">
        <v>64</v>
      </c>
      <c r="B164" s="76"/>
      <c r="C164" s="76" t="s">
        <v>240</v>
      </c>
      <c r="D164" s="76" t="s">
        <v>240</v>
      </c>
      <c r="E164" s="77">
        <v>33000</v>
      </c>
      <c r="F164" s="77">
        <f>F175</f>
        <v>56934</v>
      </c>
      <c r="G164" s="49">
        <f t="shared" si="3"/>
        <v>-23934</v>
      </c>
    </row>
    <row r="165" spans="1:7" s="20" customFormat="1" ht="12.75">
      <c r="A165" s="78" t="s">
        <v>75</v>
      </c>
      <c r="B165" s="76"/>
      <c r="C165" s="76" t="s">
        <v>241</v>
      </c>
      <c r="D165" s="76" t="s">
        <v>241</v>
      </c>
      <c r="E165" s="77">
        <v>2311800</v>
      </c>
      <c r="F165" s="77">
        <f>F166+F173</f>
        <v>1261802.24</v>
      </c>
      <c r="G165" s="49">
        <f t="shared" si="3"/>
        <v>1049997.76</v>
      </c>
    </row>
    <row r="166" spans="1:7" s="20" customFormat="1" ht="12.75">
      <c r="A166" s="78" t="s">
        <v>52</v>
      </c>
      <c r="B166" s="76"/>
      <c r="C166" s="76" t="s">
        <v>242</v>
      </c>
      <c r="D166" s="76" t="s">
        <v>242</v>
      </c>
      <c r="E166" s="77">
        <v>2153400</v>
      </c>
      <c r="F166" s="77">
        <f>F167+F169+F171</f>
        <v>1204868.24</v>
      </c>
      <c r="G166" s="49">
        <f t="shared" si="3"/>
        <v>948531.76</v>
      </c>
    </row>
    <row r="167" spans="1:7" s="20" customFormat="1" ht="12.75">
      <c r="A167" s="78" t="s">
        <v>251</v>
      </c>
      <c r="B167" s="76"/>
      <c r="C167" s="76" t="s">
        <v>243</v>
      </c>
      <c r="D167" s="76" t="s">
        <v>243</v>
      </c>
      <c r="E167" s="77">
        <f>E168</f>
        <v>30000</v>
      </c>
      <c r="F167" s="77">
        <f>F168</f>
        <v>29923</v>
      </c>
      <c r="G167" s="49">
        <f t="shared" si="3"/>
        <v>77</v>
      </c>
    </row>
    <row r="168" spans="1:7" s="20" customFormat="1" ht="12.75">
      <c r="A168" s="78" t="s">
        <v>253</v>
      </c>
      <c r="B168" s="76"/>
      <c r="C168" s="76" t="s">
        <v>244</v>
      </c>
      <c r="D168" s="76" t="s">
        <v>244</v>
      </c>
      <c r="E168" s="77">
        <v>30000</v>
      </c>
      <c r="F168" s="77">
        <v>29923</v>
      </c>
      <c r="G168" s="49">
        <f t="shared" si="3"/>
        <v>77</v>
      </c>
    </row>
    <row r="169" spans="1:7" s="20" customFormat="1" ht="22.5">
      <c r="A169" s="78" t="s">
        <v>264</v>
      </c>
      <c r="B169" s="76"/>
      <c r="C169" s="76" t="s">
        <v>245</v>
      </c>
      <c r="D169" s="76" t="s">
        <v>245</v>
      </c>
      <c r="E169" s="77">
        <v>1959200</v>
      </c>
      <c r="F169" s="77">
        <f>F170</f>
        <v>1071976.96</v>
      </c>
      <c r="G169" s="49">
        <f t="shared" si="3"/>
        <v>887223.04</v>
      </c>
    </row>
    <row r="170" spans="1:7" s="20" customFormat="1" ht="33.75">
      <c r="A170" s="78" t="s">
        <v>265</v>
      </c>
      <c r="B170" s="76"/>
      <c r="C170" s="76" t="s">
        <v>246</v>
      </c>
      <c r="D170" s="76" t="s">
        <v>246</v>
      </c>
      <c r="E170" s="77">
        <v>1959200</v>
      </c>
      <c r="F170" s="77">
        <v>1071976.96</v>
      </c>
      <c r="G170" s="49">
        <f t="shared" si="3"/>
        <v>887223.04</v>
      </c>
    </row>
    <row r="171" spans="1:7" s="20" customFormat="1" ht="22.5">
      <c r="A171" s="78" t="s">
        <v>254</v>
      </c>
      <c r="B171" s="76"/>
      <c r="C171" s="76" t="s">
        <v>247</v>
      </c>
      <c r="D171" s="76" t="s">
        <v>247</v>
      </c>
      <c r="E171" s="77">
        <f>E172</f>
        <v>164200</v>
      </c>
      <c r="F171" s="77">
        <f>F172</f>
        <v>102968.28</v>
      </c>
      <c r="G171" s="49">
        <f t="shared" si="3"/>
        <v>61231.72</v>
      </c>
    </row>
    <row r="172" spans="1:7" s="20" customFormat="1" ht="33.75">
      <c r="A172" s="78" t="s">
        <v>60</v>
      </c>
      <c r="B172" s="76"/>
      <c r="C172" s="76" t="s">
        <v>248</v>
      </c>
      <c r="D172" s="76" t="s">
        <v>248</v>
      </c>
      <c r="E172" s="77">
        <v>164200</v>
      </c>
      <c r="F172" s="77">
        <v>102968.28</v>
      </c>
      <c r="G172" s="49">
        <f t="shared" si="3"/>
        <v>61231.72</v>
      </c>
    </row>
    <row r="173" spans="1:7" s="20" customFormat="1" ht="12.75">
      <c r="A173" s="78" t="s">
        <v>62</v>
      </c>
      <c r="B173" s="76"/>
      <c r="C173" s="76"/>
      <c r="D173" s="76" t="s">
        <v>321</v>
      </c>
      <c r="E173" s="77">
        <f>E174+E175</f>
        <v>158400</v>
      </c>
      <c r="F173" s="77">
        <f>F174+F175</f>
        <v>56934</v>
      </c>
      <c r="G173" s="49">
        <f t="shared" si="3"/>
        <v>101466</v>
      </c>
    </row>
    <row r="174" spans="1:7" s="20" customFormat="1" ht="22.5">
      <c r="A174" s="84" t="s">
        <v>63</v>
      </c>
      <c r="B174" s="76"/>
      <c r="C174" s="76"/>
      <c r="D174" s="76" t="s">
        <v>384</v>
      </c>
      <c r="E174" s="77">
        <v>75400</v>
      </c>
      <c r="F174" s="77">
        <v>0</v>
      </c>
      <c r="G174" s="49">
        <f t="shared" si="3"/>
        <v>75400</v>
      </c>
    </row>
    <row r="175" spans="1:7" s="20" customFormat="1" ht="22.5">
      <c r="A175" s="78" t="s">
        <v>64</v>
      </c>
      <c r="B175" s="76"/>
      <c r="C175" s="76"/>
      <c r="D175" s="76" t="s">
        <v>322</v>
      </c>
      <c r="E175" s="77">
        <v>83000</v>
      </c>
      <c r="F175" s="77">
        <v>56934</v>
      </c>
      <c r="G175" s="49">
        <f t="shared" si="3"/>
        <v>26066</v>
      </c>
    </row>
    <row r="176" spans="1:7" s="20" customFormat="1" ht="12.75">
      <c r="A176" s="78" t="s">
        <v>279</v>
      </c>
      <c r="B176" s="76"/>
      <c r="C176" s="76"/>
      <c r="D176" s="76" t="s">
        <v>280</v>
      </c>
      <c r="E176" s="77">
        <v>100000</v>
      </c>
      <c r="F176" s="77">
        <f>F185</f>
        <v>85307</v>
      </c>
      <c r="G176" s="49">
        <f aca="true" t="shared" si="7" ref="G176:G194">E176-F176</f>
        <v>14693</v>
      </c>
    </row>
    <row r="177" spans="1:7" s="20" customFormat="1" ht="12.75">
      <c r="A177" s="78" t="s">
        <v>52</v>
      </c>
      <c r="B177" s="76"/>
      <c r="C177" s="76"/>
      <c r="D177" s="76" t="s">
        <v>281</v>
      </c>
      <c r="E177" s="77">
        <v>92700</v>
      </c>
      <c r="F177" s="77">
        <v>0</v>
      </c>
      <c r="G177" s="49">
        <f t="shared" si="7"/>
        <v>92700</v>
      </c>
    </row>
    <row r="178" spans="1:7" s="20" customFormat="1" ht="12.75">
      <c r="A178" s="78" t="s">
        <v>251</v>
      </c>
      <c r="B178" s="76"/>
      <c r="C178" s="76"/>
      <c r="D178" s="76" t="s">
        <v>282</v>
      </c>
      <c r="E178" s="77">
        <v>84600</v>
      </c>
      <c r="F178" s="77">
        <v>0</v>
      </c>
      <c r="G178" s="49">
        <f t="shared" si="7"/>
        <v>84600</v>
      </c>
    </row>
    <row r="179" spans="1:7" s="20" customFormat="1" ht="22.5">
      <c r="A179" s="78" t="s">
        <v>252</v>
      </c>
      <c r="B179" s="76"/>
      <c r="C179" s="76"/>
      <c r="D179" s="76" t="s">
        <v>283</v>
      </c>
      <c r="E179" s="77">
        <v>84600</v>
      </c>
      <c r="F179" s="77">
        <v>0</v>
      </c>
      <c r="G179" s="49">
        <f t="shared" si="7"/>
        <v>84600</v>
      </c>
    </row>
    <row r="180" spans="1:7" s="20" customFormat="1" ht="12.75">
      <c r="A180" s="78" t="s">
        <v>253</v>
      </c>
      <c r="B180" s="76"/>
      <c r="C180" s="76"/>
      <c r="D180" s="76" t="s">
        <v>352</v>
      </c>
      <c r="E180" s="77">
        <v>5000</v>
      </c>
      <c r="F180" s="77">
        <v>0</v>
      </c>
      <c r="G180" s="49">
        <f t="shared" si="7"/>
        <v>5000</v>
      </c>
    </row>
    <row r="181" spans="1:7" s="20" customFormat="1" ht="12.75">
      <c r="A181" s="78" t="s">
        <v>368</v>
      </c>
      <c r="B181" s="76"/>
      <c r="C181" s="76"/>
      <c r="D181" s="76" t="s">
        <v>367</v>
      </c>
      <c r="E181" s="77">
        <v>3100</v>
      </c>
      <c r="F181" s="77">
        <v>0</v>
      </c>
      <c r="G181" s="49">
        <f t="shared" si="7"/>
        <v>3100</v>
      </c>
    </row>
    <row r="182" spans="1:7" s="20" customFormat="1" ht="12.75">
      <c r="A182" s="78" t="s">
        <v>62</v>
      </c>
      <c r="B182" s="76"/>
      <c r="C182" s="76"/>
      <c r="D182" s="76" t="s">
        <v>284</v>
      </c>
      <c r="E182" s="77">
        <v>7300</v>
      </c>
      <c r="F182" s="77">
        <v>0</v>
      </c>
      <c r="G182" s="49">
        <f t="shared" si="7"/>
        <v>7300</v>
      </c>
    </row>
    <row r="183" spans="1:7" s="20" customFormat="1" ht="22.5">
      <c r="A183" s="78" t="s">
        <v>63</v>
      </c>
      <c r="B183" s="76"/>
      <c r="C183" s="76"/>
      <c r="D183" s="76" t="s">
        <v>285</v>
      </c>
      <c r="E183" s="77">
        <v>400</v>
      </c>
      <c r="F183" s="77">
        <v>0</v>
      </c>
      <c r="G183" s="49">
        <f t="shared" si="7"/>
        <v>400</v>
      </c>
    </row>
    <row r="184" spans="1:7" s="20" customFormat="1" ht="22.5">
      <c r="A184" s="78" t="s">
        <v>64</v>
      </c>
      <c r="B184" s="76"/>
      <c r="C184" s="76"/>
      <c r="D184" s="76" t="s">
        <v>286</v>
      </c>
      <c r="E184" s="77">
        <v>6900</v>
      </c>
      <c r="F184" s="77">
        <v>0</v>
      </c>
      <c r="G184" s="49">
        <f t="shared" si="7"/>
        <v>6900</v>
      </c>
    </row>
    <row r="185" spans="1:7" s="20" customFormat="1" ht="12.75">
      <c r="A185" s="78" t="s">
        <v>287</v>
      </c>
      <c r="B185" s="76"/>
      <c r="C185" s="76"/>
      <c r="D185" s="76" t="s">
        <v>288</v>
      </c>
      <c r="E185" s="77">
        <v>100000</v>
      </c>
      <c r="F185" s="77">
        <f>F186+F191</f>
        <v>85307</v>
      </c>
      <c r="G185" s="49">
        <f t="shared" si="7"/>
        <v>14693</v>
      </c>
    </row>
    <row r="186" spans="1:7" s="20" customFormat="1" ht="12.75">
      <c r="A186" s="78" t="s">
        <v>52</v>
      </c>
      <c r="B186" s="76"/>
      <c r="C186" s="76"/>
      <c r="D186" s="76" t="s">
        <v>289</v>
      </c>
      <c r="E186" s="77">
        <f>E187+E190</f>
        <v>96000</v>
      </c>
      <c r="F186" s="77">
        <f>F187+F190</f>
        <v>85307</v>
      </c>
      <c r="G186" s="49">
        <f t="shared" si="7"/>
        <v>10693</v>
      </c>
    </row>
    <row r="187" spans="1:7" s="20" customFormat="1" ht="12.75">
      <c r="A187" s="78" t="s">
        <v>251</v>
      </c>
      <c r="B187" s="76"/>
      <c r="C187" s="76"/>
      <c r="D187" s="76" t="s">
        <v>290</v>
      </c>
      <c r="E187" s="77">
        <f>E188+E189</f>
        <v>86000</v>
      </c>
      <c r="F187" s="77">
        <f>F188+F189</f>
        <v>85307</v>
      </c>
      <c r="G187" s="49">
        <f t="shared" si="7"/>
        <v>693</v>
      </c>
    </row>
    <row r="188" spans="1:7" s="20" customFormat="1" ht="22.5">
      <c r="A188" s="78" t="s">
        <v>252</v>
      </c>
      <c r="B188" s="76"/>
      <c r="C188" s="76"/>
      <c r="D188" s="76" t="s">
        <v>291</v>
      </c>
      <c r="E188" s="77">
        <v>85400</v>
      </c>
      <c r="F188" s="77">
        <v>85307</v>
      </c>
      <c r="G188" s="49">
        <f t="shared" si="7"/>
        <v>93</v>
      </c>
    </row>
    <row r="189" spans="1:7" s="20" customFormat="1" ht="12.75">
      <c r="A189" s="78" t="s">
        <v>253</v>
      </c>
      <c r="B189" s="76"/>
      <c r="C189" s="76"/>
      <c r="D189" s="76" t="s">
        <v>353</v>
      </c>
      <c r="E189" s="77">
        <v>600</v>
      </c>
      <c r="F189" s="77">
        <v>0</v>
      </c>
      <c r="G189" s="49">
        <f t="shared" si="7"/>
        <v>600</v>
      </c>
    </row>
    <row r="190" spans="1:7" s="20" customFormat="1" ht="12.75">
      <c r="A190" s="78" t="s">
        <v>368</v>
      </c>
      <c r="B190" s="76"/>
      <c r="C190" s="76"/>
      <c r="D190" s="76" t="s">
        <v>383</v>
      </c>
      <c r="E190" s="77">
        <v>10000</v>
      </c>
      <c r="F190" s="77">
        <v>0</v>
      </c>
      <c r="G190" s="49">
        <f t="shared" si="7"/>
        <v>10000</v>
      </c>
    </row>
    <row r="191" spans="1:7" s="20" customFormat="1" ht="12.75">
      <c r="A191" s="78" t="s">
        <v>62</v>
      </c>
      <c r="B191" s="76"/>
      <c r="C191" s="76"/>
      <c r="D191" s="76" t="s">
        <v>292</v>
      </c>
      <c r="E191" s="77">
        <f>E192+E193</f>
        <v>4000</v>
      </c>
      <c r="F191" s="77">
        <v>0</v>
      </c>
      <c r="G191" s="49">
        <f t="shared" si="7"/>
        <v>4000</v>
      </c>
    </row>
    <row r="192" spans="1:7" s="20" customFormat="1" ht="22.5">
      <c r="A192" s="78" t="s">
        <v>63</v>
      </c>
      <c r="B192" s="76"/>
      <c r="C192" s="76"/>
      <c r="D192" s="76" t="s">
        <v>285</v>
      </c>
      <c r="E192" s="77">
        <v>2000</v>
      </c>
      <c r="F192" s="77">
        <v>0</v>
      </c>
      <c r="G192" s="49">
        <f t="shared" si="7"/>
        <v>2000</v>
      </c>
    </row>
    <row r="193" spans="1:7" s="20" customFormat="1" ht="22.5">
      <c r="A193" s="78" t="s">
        <v>64</v>
      </c>
      <c r="B193" s="76"/>
      <c r="C193" s="76"/>
      <c r="D193" s="76" t="s">
        <v>286</v>
      </c>
      <c r="E193" s="77">
        <v>2000</v>
      </c>
      <c r="F193" s="77">
        <v>0</v>
      </c>
      <c r="G193" s="49">
        <f t="shared" si="7"/>
        <v>2000</v>
      </c>
    </row>
    <row r="194" spans="1:7" s="20" customFormat="1" ht="22.5">
      <c r="A194" s="78" t="s">
        <v>78</v>
      </c>
      <c r="B194" s="76">
        <v>450</v>
      </c>
      <c r="C194" s="76" t="s">
        <v>249</v>
      </c>
      <c r="D194" s="76" t="s">
        <v>249</v>
      </c>
      <c r="E194" s="77">
        <v>-1419500</v>
      </c>
      <c r="F194" s="77">
        <v>-386185.54</v>
      </c>
      <c r="G194" s="49">
        <f t="shared" si="7"/>
        <v>-1033314.46</v>
      </c>
    </row>
    <row r="195" spans="1:7" s="20" customFormat="1" ht="12.75">
      <c r="A195" s="38"/>
      <c r="B195" s="38"/>
      <c r="C195" s="38"/>
      <c r="D195" s="38"/>
      <c r="E195" s="79"/>
      <c r="F195"/>
      <c r="G195"/>
    </row>
    <row r="196" spans="1:7" s="20" customFormat="1" ht="12.75">
      <c r="A196"/>
      <c r="B196"/>
      <c r="C196"/>
      <c r="D196"/>
      <c r="E196" s="35"/>
      <c r="F196"/>
      <c r="G196"/>
    </row>
    <row r="197" spans="1:7" s="20" customFormat="1" ht="12.75">
      <c r="A197"/>
      <c r="B197"/>
      <c r="C197"/>
      <c r="D197"/>
      <c r="E197"/>
      <c r="F197"/>
      <c r="G197"/>
    </row>
    <row r="198" spans="1:7" s="20" customFormat="1" ht="12.75">
      <c r="A198"/>
      <c r="B198"/>
      <c r="C198"/>
      <c r="D198"/>
      <c r="E198"/>
      <c r="F198"/>
      <c r="G198"/>
    </row>
    <row r="199" spans="1:7" s="20" customFormat="1" ht="12.75">
      <c r="A199"/>
      <c r="B199"/>
      <c r="C199"/>
      <c r="D199"/>
      <c r="E199"/>
      <c r="F199"/>
      <c r="G199"/>
    </row>
    <row r="200" spans="1:7" s="20" customFormat="1" ht="12.75">
      <c r="A200"/>
      <c r="B200"/>
      <c r="C200"/>
      <c r="D200"/>
      <c r="E200"/>
      <c r="F200"/>
      <c r="G200"/>
    </row>
    <row r="201" spans="1:7" s="20" customFormat="1" ht="12.75">
      <c r="A201"/>
      <c r="B201"/>
      <c r="C201"/>
      <c r="D201"/>
      <c r="E201"/>
      <c r="F201"/>
      <c r="G201"/>
    </row>
    <row r="202" spans="1:7" s="20" customFormat="1" ht="12.75">
      <c r="A202"/>
      <c r="B202"/>
      <c r="C202"/>
      <c r="D202"/>
      <c r="E202"/>
      <c r="F202"/>
      <c r="G202"/>
    </row>
  </sheetData>
  <sheetProtection/>
  <mergeCells count="8">
    <mergeCell ref="A2:G2"/>
    <mergeCell ref="E4:E5"/>
    <mergeCell ref="A4:A5"/>
    <mergeCell ref="B4:B5"/>
    <mergeCell ref="D4:D5"/>
    <mergeCell ref="C4:C5"/>
    <mergeCell ref="F4:F5"/>
    <mergeCell ref="G4:G5"/>
  </mergeCells>
  <printOptions/>
  <pageMargins left="0.75" right="0.3937007874015748" top="0.45" bottom="0.44" header="0.1968503937007874" footer="0.1968503937007874"/>
  <pageSetup horizontalDpi="600" verticalDpi="600" orientation="portrait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selection activeCell="V20" sqref="V20"/>
    </sheetView>
  </sheetViews>
  <sheetFormatPr defaultColWidth="9.00390625" defaultRowHeight="12.75"/>
  <cols>
    <col min="1" max="1" width="29.625" style="36" customWidth="1"/>
    <col min="2" max="2" width="6.25390625" style="36" customWidth="1"/>
    <col min="3" max="3" width="15.875" style="36" hidden="1" customWidth="1"/>
    <col min="4" max="4" width="21.625" style="36" customWidth="1"/>
    <col min="5" max="5" width="13.625" style="36" customWidth="1"/>
    <col min="6" max="6" width="13.875" style="36" customWidth="1"/>
    <col min="7" max="7" width="11.375" style="36" bestFit="1" customWidth="1"/>
    <col min="8" max="8" width="9.75390625" style="36" customWidth="1"/>
    <col min="9" max="16384" width="9.125" style="36" customWidth="1"/>
  </cols>
  <sheetData>
    <row r="1" spans="1:5" ht="15">
      <c r="A1" s="31"/>
      <c r="B1" s="13"/>
      <c r="C1" s="13"/>
      <c r="D1" s="4"/>
      <c r="E1" s="3"/>
    </row>
    <row r="2" spans="1:8" ht="12.75">
      <c r="A2" s="108" t="s">
        <v>98</v>
      </c>
      <c r="B2" s="108"/>
      <c r="C2" s="108"/>
      <c r="D2" s="108"/>
      <c r="E2" s="108"/>
      <c r="F2" s="108"/>
      <c r="G2" s="108"/>
      <c r="H2" s="108"/>
    </row>
    <row r="3" spans="1:5" ht="12.75">
      <c r="A3" s="31"/>
      <c r="B3" s="14"/>
      <c r="C3" s="14"/>
      <c r="D3" s="7"/>
      <c r="E3" s="8"/>
    </row>
    <row r="4" spans="1:7" s="33" customFormat="1" ht="16.5" customHeight="1">
      <c r="A4" s="116" t="s">
        <v>4</v>
      </c>
      <c r="B4" s="118" t="s">
        <v>0</v>
      </c>
      <c r="C4" s="118" t="s">
        <v>8</v>
      </c>
      <c r="D4" s="118" t="s">
        <v>13</v>
      </c>
      <c r="E4" s="114" t="s">
        <v>87</v>
      </c>
      <c r="F4" s="124" t="s">
        <v>103</v>
      </c>
      <c r="G4" s="121" t="s">
        <v>102</v>
      </c>
    </row>
    <row r="5" spans="1:7" s="33" customFormat="1" ht="23.25" customHeight="1">
      <c r="A5" s="117"/>
      <c r="B5" s="103"/>
      <c r="C5" s="119"/>
      <c r="D5" s="103"/>
      <c r="E5" s="128"/>
      <c r="F5" s="125"/>
      <c r="G5" s="126"/>
    </row>
    <row r="6" spans="1:7" s="33" customFormat="1" ht="12.75">
      <c r="A6" s="42">
        <v>1</v>
      </c>
      <c r="B6" s="43">
        <v>2</v>
      </c>
      <c r="C6" s="43" t="s">
        <v>9</v>
      </c>
      <c r="D6" s="48">
        <v>3</v>
      </c>
      <c r="E6" s="45">
        <v>4</v>
      </c>
      <c r="F6" s="46">
        <v>5</v>
      </c>
      <c r="G6" s="46">
        <v>6</v>
      </c>
    </row>
    <row r="7" spans="1:7" s="33" customFormat="1" ht="22.5">
      <c r="A7" s="50" t="s">
        <v>79</v>
      </c>
      <c r="B7" s="47">
        <v>500</v>
      </c>
      <c r="C7" s="47" t="s">
        <v>80</v>
      </c>
      <c r="D7" s="51" t="str">
        <f>IF(OR(LEFT(C7,5)="000 9",LEFT(C7,5)="000 7"),"X",IF(OR(RIGHT(C7,1)="A",RIGHT(C7,1)="А"),LEFT(C7,LEN(C7)-1)&amp;"0",C7))</f>
        <v>X</v>
      </c>
      <c r="E7" s="77">
        <f>E9</f>
        <v>1419500</v>
      </c>
      <c r="F7" s="77">
        <f>F9</f>
        <v>386185.54</v>
      </c>
      <c r="G7" s="49">
        <f>E7-F7</f>
        <v>1033314.46</v>
      </c>
    </row>
    <row r="8" spans="1:7" s="33" customFormat="1" ht="22.5">
      <c r="A8" s="50" t="s">
        <v>92</v>
      </c>
      <c r="B8" s="47" t="s">
        <v>91</v>
      </c>
      <c r="C8" s="47" t="s">
        <v>82</v>
      </c>
      <c r="D8" s="51" t="s">
        <v>90</v>
      </c>
      <c r="E8" s="49" t="s">
        <v>20</v>
      </c>
      <c r="F8" s="49" t="s">
        <v>20</v>
      </c>
      <c r="G8" s="49" t="s">
        <v>20</v>
      </c>
    </row>
    <row r="9" spans="1:7" s="33" customFormat="1" ht="14.25" customHeight="1" thickBot="1">
      <c r="A9" s="50" t="s">
        <v>81</v>
      </c>
      <c r="B9" s="47">
        <v>700</v>
      </c>
      <c r="C9" s="47" t="s">
        <v>83</v>
      </c>
      <c r="D9" s="51" t="str">
        <f>IF(OR(LEFT(C9,5)="000 9",LEFT(C9,5)="000 7"),"X",IF(OR(RIGHT(C9,1)="A",RIGHT(C9,1)="А"),LEFT(C9,LEN(C9)-1)&amp;"0",C9))</f>
        <v>000 01 05 00 00 00 0000 000</v>
      </c>
      <c r="E9" s="77">
        <f>E10+E11</f>
        <v>1419500</v>
      </c>
      <c r="F9" s="77">
        <v>386185.54</v>
      </c>
      <c r="G9" s="49">
        <f>E9-F9</f>
        <v>1033314.46</v>
      </c>
    </row>
    <row r="10" spans="1:7" s="33" customFormat="1" ht="12.75">
      <c r="A10" s="50" t="s">
        <v>93</v>
      </c>
      <c r="B10" s="47">
        <v>710</v>
      </c>
      <c r="C10" s="47" t="s">
        <v>84</v>
      </c>
      <c r="D10" s="51" t="str">
        <f>IF(OR(LEFT(C10,5)="000 9",LEFT(C10,5)="000 7"),"X",IF(OR(RIGHT(C10,1)="A",RIGHT(C10,1)="А"),LEFT(C10,LEN(C10)-1)&amp;"0",C10))</f>
        <v>000 01 05 00 00 00 0000 500</v>
      </c>
      <c r="E10" s="97">
        <v>-18808655.78</v>
      </c>
      <c r="F10" s="49">
        <v>-10408472.54</v>
      </c>
      <c r="G10" s="91" t="s">
        <v>273</v>
      </c>
    </row>
    <row r="11" spans="1:7" s="33" customFormat="1" ht="12.75">
      <c r="A11" s="50" t="s">
        <v>94</v>
      </c>
      <c r="B11" s="47">
        <v>720</v>
      </c>
      <c r="C11" s="47" t="s">
        <v>85</v>
      </c>
      <c r="D11" s="51" t="str">
        <f>IF(OR(LEFT(C11,5)="000 9",LEFT(C11,5)="000 7"),"X",IF(OR(RIGHT(C11,1)="A",RIGHT(C11,1)="А"),LEFT(C11,LEN(C11)-1)&amp;"0",C11))</f>
        <v>000 01 05 02 00 00 0000 600</v>
      </c>
      <c r="E11" s="96">
        <v>20228155.78</v>
      </c>
      <c r="F11" s="49">
        <v>10794658.08</v>
      </c>
      <c r="G11" s="91" t="s">
        <v>273</v>
      </c>
    </row>
    <row r="12" spans="1:5" s="33" customFormat="1" ht="12.75">
      <c r="A12" s="44"/>
      <c r="B12" s="27"/>
      <c r="C12" s="27"/>
      <c r="D12" s="28"/>
      <c r="E12" s="29"/>
    </row>
    <row r="13" spans="1:7" s="33" customFormat="1" ht="12.75">
      <c r="A13" s="32"/>
      <c r="B13" s="56"/>
      <c r="C13" s="56"/>
      <c r="D13" s="56"/>
      <c r="E13" s="21"/>
      <c r="F13" s="36"/>
      <c r="G13" s="36"/>
    </row>
    <row r="14" spans="1:7" s="33" customFormat="1" ht="12.75">
      <c r="A14" s="57" t="s">
        <v>95</v>
      </c>
      <c r="B14" s="58"/>
      <c r="C14" s="58"/>
      <c r="D14" s="59"/>
      <c r="E14" s="2"/>
      <c r="F14" s="127" t="s">
        <v>96</v>
      </c>
      <c r="G14" s="127"/>
    </row>
    <row r="15" spans="1:7" s="33" customFormat="1" ht="12.75">
      <c r="A15" s="4" t="s">
        <v>18</v>
      </c>
      <c r="B15" s="123"/>
      <c r="C15" s="123"/>
      <c r="D15" s="123"/>
      <c r="E15" s="95"/>
      <c r="F15" s="36"/>
      <c r="G15" s="36"/>
    </row>
    <row r="16" spans="1:7" ht="12.75">
      <c r="A16" s="36" t="s">
        <v>398</v>
      </c>
      <c r="F16" s="90"/>
      <c r="G16" s="55" t="s">
        <v>267</v>
      </c>
    </row>
    <row r="17" ht="12.75">
      <c r="H17" s="55"/>
    </row>
    <row r="18" spans="1:7" ht="12.75">
      <c r="A18" s="36" t="s">
        <v>97</v>
      </c>
      <c r="G18" s="55" t="s">
        <v>269</v>
      </c>
    </row>
    <row r="19" ht="12.75">
      <c r="H19" s="35"/>
    </row>
    <row r="20" spans="1:29" ht="12.75">
      <c r="A20" s="92" t="s">
        <v>410</v>
      </c>
      <c r="H20" s="15"/>
      <c r="Z20" s="36">
        <v>13</v>
      </c>
      <c r="AC20" s="36" t="s">
        <v>299</v>
      </c>
    </row>
    <row r="23" ht="11.25" customHeight="1"/>
  </sheetData>
  <sheetProtection/>
  <mergeCells count="10">
    <mergeCell ref="A2:H2"/>
    <mergeCell ref="A4:A5"/>
    <mergeCell ref="B4:B5"/>
    <mergeCell ref="D4:D5"/>
    <mergeCell ref="C4:C5"/>
    <mergeCell ref="B15:D15"/>
    <mergeCell ref="F4:F5"/>
    <mergeCell ref="G4:G5"/>
    <mergeCell ref="F14:G14"/>
    <mergeCell ref="E4:E5"/>
  </mergeCells>
  <printOptions/>
  <pageMargins left="0.52" right="0" top="0.53" bottom="0.3937007874015748" header="0" footer="0"/>
  <pageSetup horizontalDpi="600" verticalDpi="600" orientation="portrait" paperSize="9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Svetpetr</cp:lastModifiedBy>
  <cp:lastPrinted>2015-08-18T10:33:53Z</cp:lastPrinted>
  <dcterms:created xsi:type="dcterms:W3CDTF">1999-06-18T11:49:53Z</dcterms:created>
  <dcterms:modified xsi:type="dcterms:W3CDTF">2015-08-18T12:17:25Z</dcterms:modified>
  <cp:category/>
  <cp:version/>
  <cp:contentType/>
  <cp:contentStatus/>
</cp:coreProperties>
</file>