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'Таблица1'!$E$5</definedName>
    <definedName name="_PRuk_">'Таблица3'!#REF!</definedName>
    <definedName name="_PRukN_">'Таблица3'!$A$14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<sst xmlns="http://schemas.openxmlformats.org/spreadsheetml/2006/main" count="708" uniqueCount="415">
  <si>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</si>
  <si>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</si>
  <si>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</si>
  <si>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</si>
  <si>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</si>
  <si>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</si>
  <si>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</si>
  <si>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</si>
  <si>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</si>
  <si>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</si>
  <si>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</si>
  <si>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</si>
  <si>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</si>
  <si>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</si>
  <si>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</si>
  <si>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</si>
  <si>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                                                 (подпись)                                    (расшифровка подписи)</t>
  </si>
  <si>
    <t>Доходы бюджета - Всего</t>
  </si>
  <si>
    <t>-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</si>
  <si>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</si>
  <si>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</si>
  <si>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</si>
  <si>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</si>
  <si>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</si>
  <si>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</si>
  <si>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</si>
  <si>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</si>
  <si>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</si>
  <si>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</si>
  <si>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</si>
  <si>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</si>
  <si>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</si>
  <si>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</si>
  <si>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</si>
  <si>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</si>
  <si>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</si>
  <si>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</si>
  <si>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</si>
  <si>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</si>
  <si>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</si>
  <si>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</si>
  <si>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</si>
  <si>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</si>
  <si>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</si>
  <si>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</si>
  <si>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</si>
  <si>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</si>
  <si>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</si>
  <si>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Расходы бюджета - ИТОГО</t>
  </si>
  <si>
    <t>Общегосударственные вопросы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</si>
  <si>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</si>
  <si>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</si>
  <si>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</si>
  <si>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</si>
  <si>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</si>
  <si>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</si>
  <si>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</si>
  <si>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</si>
  <si>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</si>
  <si>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</si>
  <si>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</si>
  <si>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</si>
  <si>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</si>
  <si>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</si>
  <si>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</si>
  <si>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</si>
  <si>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</si>
  <si>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</si>
  <si>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</si>
  <si>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</si>
  <si>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</si>
  <si>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</si>
  <si>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</si>
  <si>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</si>
  <si>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Социальное обеспечение</t>
  </si>
  <si>
    <t>Пособия по социальной помощи населению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</si>
  <si>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</si>
  <si>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</si>
  <si>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</si>
  <si>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</si>
  <si>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</si>
  <si>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</si>
  <si>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000 01 05 00 00 00 0000 500</t>
  </si>
  <si>
    <t>000 01 05 02 00 00 0000 600</t>
  </si>
  <si>
    <t xml:space="preserve"> Кашарское сельское поселение</t>
  </si>
  <si>
    <t>утвержденные бюджетные назначения</t>
  </si>
  <si>
    <t>исполнено</t>
  </si>
  <si>
    <t>2.Расходы бюджета</t>
  </si>
  <si>
    <t>х</t>
  </si>
  <si>
    <t>620</t>
  </si>
  <si>
    <t xml:space="preserve"> источники внешнего финансирования бюджета</t>
  </si>
  <si>
    <t>увеличение остатков средств всего</t>
  </si>
  <si>
    <t>Уменьшение остатков средств всего</t>
  </si>
  <si>
    <t>Глава Администрации Кашарского сельского поселения</t>
  </si>
  <si>
    <t>Щербакова Е.А.</t>
  </si>
  <si>
    <t>Главный бухгалтер</t>
  </si>
  <si>
    <t>3.Источники финансирования дефицита бюджета</t>
  </si>
  <si>
    <t>1.Доходы бюджета</t>
  </si>
  <si>
    <t>0503117</t>
  </si>
  <si>
    <t>неисполненные назначения</t>
  </si>
  <si>
    <t>неисполненные бюджетные назначения</t>
  </si>
  <si>
    <t>исполненно</t>
  </si>
  <si>
    <t>000  8  50  00000  00  0000  000</t>
  </si>
  <si>
    <t>000  1  00  00000  00  0000  000</t>
  </si>
  <si>
    <t>000  1  01  00000  00  0000  000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</si>
  <si>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</si>
  <si>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</si>
  <si>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</si>
  <si>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</si>
  <si>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</si>
  <si>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</si>
  <si>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</si>
  <si>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</si>
  <si>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000  1  05  01012  01  0000  110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</si>
  <si>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</si>
  <si>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</si>
  <si>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</si>
  <si>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</si>
  <si>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</si>
  <si>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</si>
  <si>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</si>
  <si>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</si>
  <si>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</si>
  <si>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</si>
  <si>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</si>
  <si>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</si>
  <si>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</si>
  <si>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000  1  11  05000  00  0000  120</t>
  </si>
  <si>
    <t>000  1  11  05030  00  0000  120</t>
  </si>
  <si>
    <t>000  1  11  05035  10  0000  120</t>
  </si>
  <si>
    <t>000  1  17  00000  00  0000  000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</si>
  <si>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</si>
  <si>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</si>
  <si>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</si>
  <si>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</si>
  <si>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</si>
  <si>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</si>
  <si>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</si>
  <si>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</si>
  <si>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</si>
  <si>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</si>
  <si>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</si>
  <si>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</si>
  <si>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</si>
  <si>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000  9600  0000000  000  000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</si>
  <si>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</si>
  <si>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</si>
  <si>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</si>
  <si>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</si>
  <si>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</si>
  <si>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</si>
  <si>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</si>
  <si>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</si>
  <si>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000  0100  0000000  000  224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</si>
  <si>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</si>
  <si>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</si>
  <si>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</si>
  <si>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</si>
  <si>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</si>
  <si>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</si>
  <si>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</si>
  <si>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</si>
  <si>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</si>
  <si>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</si>
  <si>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</si>
  <si>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</si>
  <si>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</si>
  <si>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</si>
  <si>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</si>
  <si>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</si>
  <si>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</si>
  <si>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</si>
  <si>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</si>
  <si>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</si>
  <si>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</si>
  <si>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</si>
  <si>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</si>
  <si>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</si>
  <si>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</si>
  <si>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</si>
  <si>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</si>
  <si>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</si>
  <si>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</si>
  <si>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</si>
  <si>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</si>
  <si>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</si>
  <si>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</si>
  <si>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</si>
  <si>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</si>
  <si>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</si>
  <si>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</si>
  <si>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</si>
  <si>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</si>
  <si>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</si>
  <si>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</si>
  <si>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</si>
  <si>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</si>
  <si>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000  0300  0000000  000  250</t>
  </si>
  <si>
    <t>000  0300  0000000  000  251</t>
  </si>
  <si>
    <t>000  0309  0000000  000  000</t>
  </si>
  <si>
    <t>000  0309  0000000  000  200</t>
  </si>
  <si>
    <t>000  0309  0000000  000  250</t>
  </si>
  <si>
    <t>000  0309  0000000  000  251</t>
  </si>
  <si>
    <t>000  0400  0000000  000  000</t>
  </si>
  <si>
    <t>000  0400  0000000  000  200</t>
  </si>
  <si>
    <t>000  0400  0000000  000  220</t>
  </si>
  <si>
    <t>000  0400  0000000  000  226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</si>
  <si>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</si>
  <si>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</si>
  <si>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</si>
  <si>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</si>
  <si>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</si>
  <si>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</si>
  <si>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000  0500  0000000  000  290</t>
  </si>
  <si>
    <t>000  0500  0000000  000  300</t>
  </si>
  <si>
    <t>000  0500  0000000  000  310</t>
  </si>
  <si>
    <t>000  0500  0000000  000  340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</si>
  <si>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</si>
  <si>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</si>
  <si>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</si>
  <si>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</si>
  <si>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</si>
  <si>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</si>
  <si>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000  0503  0000000  000  290</t>
  </si>
  <si>
    <t>000  0503  0000000  000  300</t>
  </si>
  <si>
    <t>000  0503  0000000  000  310</t>
  </si>
  <si>
    <t>000  0503  0000000  000  340</t>
  </si>
  <si>
    <t>000  0800  0000000  000  000</t>
  </si>
  <si>
    <t>000  0800  0000000  000  200</t>
  </si>
  <si>
    <t>000  0800  0000000  000  220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</si>
  <si>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</si>
  <si>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</si>
  <si>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</si>
  <si>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</si>
  <si>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</si>
  <si>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000  0800  0000000  000  300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</si>
  <si>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</si>
  <si>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</si>
  <si>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</si>
  <si>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</si>
  <si>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</si>
  <si>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</si>
  <si>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</si>
  <si>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</si>
  <si>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</si>
  <si>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000  7900  0000000  000  000</t>
  </si>
  <si>
    <t xml:space="preserve">Оплата труда и начисления на выплаты по оплате труда               </t>
  </si>
  <si>
    <t xml:space="preserve">Оплата работ, услуг                                      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</si>
  <si>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</si>
  <si>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</si>
  <si>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Безвозмездные перечисления бюджетам     </t>
  </si>
  <si>
    <t>000  0400  0000000  000  225</t>
  </si>
  <si>
    <t>000  0400  0000000  000  290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</si>
  <si>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</si>
  <si>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</si>
  <si>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</si>
  <si>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</si>
  <si>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</si>
  <si>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</si>
  <si>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000  0409  0000000  000  290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</si>
  <si>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</si>
  <si>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</si>
  <si>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Яценко С.П.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</si>
  <si>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</si>
  <si>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Малахова Л.В.</t>
  </si>
  <si>
    <t>000  0113  0000000  000  200</t>
  </si>
  <si>
    <t>000  0113  0000000  000  000</t>
  </si>
  <si>
    <t>Другие общегосударственные расходы</t>
  </si>
  <si>
    <t>x</t>
  </si>
  <si>
    <t>000  0100  0000000  000  223</t>
  </si>
  <si>
    <t>000  0104  0000000  000  223</t>
  </si>
  <si>
    <t>000  0113  0000000  000  220</t>
  </si>
  <si>
    <t>000  0113  0000000  000  226</t>
  </si>
  <si>
    <t>79235769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</si>
  <si>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</si>
  <si>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</si>
  <si>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</si>
  <si>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</si>
  <si>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000  1100  0000000  000  225</t>
  </si>
  <si>
    <t xml:space="preserve">Физическая культура </t>
  </si>
  <si>
    <t>000  1101  0000000  000  000</t>
  </si>
  <si>
    <t>000  1101  0000000  000  200</t>
  </si>
  <si>
    <t>000  1101  0000000  000  220</t>
  </si>
  <si>
    <t>000  1101  0000000  000  225</t>
  </si>
  <si>
    <t>Средства самообложения граждан</t>
  </si>
  <si>
    <t>Средства самообложения граждан, зачисляемые в бюджеты поселений</t>
  </si>
  <si>
    <t>000  1  17  14000  00  0000  180</t>
  </si>
  <si>
    <t>000  1  17  14030  10  0000  180</t>
  </si>
  <si>
    <t>ОТЧЕТ ОБ ИСПОЛНЕНИИ БЮДЖЕТА</t>
  </si>
  <si>
    <t>Наименование бюджета                                    Бюджет Кашарского сельского поселения</t>
  </si>
  <si>
    <t xml:space="preserve"> г.</t>
  </si>
  <si>
    <t>000  0100  0000000  000  260</t>
  </si>
  <si>
    <t>000  0100  0000000  000  262</t>
  </si>
  <si>
    <t>000  0300  0000000  000  310</t>
  </si>
  <si>
    <t>000  0300  0000000  000  340</t>
  </si>
  <si>
    <t>000  0309  0000000  000  220</t>
  </si>
  <si>
    <t>000  0309  0000000  000  300</t>
  </si>
  <si>
    <t>000  0309  0000000  000  310</t>
  </si>
  <si>
    <t>000  0309  0000000  000  340</t>
  </si>
  <si>
    <t>000  0300  0000000  000  220</t>
  </si>
  <si>
    <t>000  0300  0000000  000  226</t>
  </si>
  <si>
    <t>000  0300  0000000  000  300</t>
  </si>
  <si>
    <t>000  0309  0000000  000  226</t>
  </si>
  <si>
    <t>ШТРАФЫ,САНКЦИИ,ВОЗМЕЩЕНИЕ УЩЕРБА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</si>
  <si>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</si>
  <si>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</si>
  <si>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</si>
  <si>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бюджеты поселений</t>
  </si>
  <si>
    <t>000  1  16  00000  00  0000  000</t>
  </si>
  <si>
    <t>000  0113  0000000  000  290</t>
  </si>
  <si>
    <t>000  0801  0000000  000  300</t>
  </si>
  <si>
    <t>000  0801  0000000  000  340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</si>
  <si>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</si>
  <si>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</si>
  <si>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</si>
  <si>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</si>
  <si>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</si>
  <si>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</si>
  <si>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</si>
  <si>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</si>
  <si>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</si>
  <si>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</si>
  <si>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000  1  03  02260  01  0000  110</t>
  </si>
  <si>
    <t>Налог, взимаемый с налогоплательщиков, выбравших в качестве объекта налогообложения  доходы, уменьшенные на величену расходов</t>
  </si>
  <si>
    <t>Налог на имущество физических лиц</t>
  </si>
  <si>
    <t>000  0113  0000000  000  225</t>
  </si>
  <si>
    <t>000  0113  0000000  000  260</t>
  </si>
  <si>
    <t>000  0113  0000000  000  262</t>
  </si>
  <si>
    <t>000  0500  0000000  000  250</t>
  </si>
  <si>
    <t>Безвозмездные перечисления бюджетам</t>
  </si>
  <si>
    <t>000  0500  0000000  000  251</t>
  </si>
  <si>
    <t>000  0502  0000000  000  220</t>
  </si>
  <si>
    <t>000  0502  0000000  000  000</t>
  </si>
  <si>
    <t>Коммунальное хозяйство</t>
  </si>
  <si>
    <t>000  0502  0000000  000  200</t>
  </si>
  <si>
    <t>000  0502  0000000  000  225</t>
  </si>
  <si>
    <t>000  0502  0000000  000  250</t>
  </si>
  <si>
    <t>000  0502  0000000  000  251</t>
  </si>
  <si>
    <t>000  0400  0000000  000  300</t>
  </si>
  <si>
    <t>000  0400  0000000  000  310</t>
  </si>
  <si>
    <t>000  0409  0000000  000  300</t>
  </si>
  <si>
    <t>000  0409  0000000  000  310</t>
  </si>
  <si>
    <t>000  1  11  05025  10  0000  120</t>
  </si>
  <si>
    <t>000  1  11  05020  10  0000  120</t>
  </si>
  <si>
    <t>Доходы, получаемые в виде арендной платы за земли после разграничения государственной собственности на землю, а 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</si>
  <si>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</si>
  <si>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000  0502  0000000  000  290</t>
  </si>
  <si>
    <t>000  0400  0000000  000  340</t>
  </si>
  <si>
    <t>000  0409  0000000  000  340</t>
  </si>
  <si>
    <t>000  1  06  06030  00  0000  110</t>
  </si>
  <si>
    <t>000  1  06  06033  10  0000  110</t>
  </si>
  <si>
    <t>000  1  06  06040  00  0000  110</t>
  </si>
  <si>
    <t>000  1  06  06043  10  0000  110</t>
  </si>
  <si>
    <t>000  2  18 05010  10  0000  151</t>
  </si>
  <si>
    <t>000  2  18 05000  10  0000  151</t>
  </si>
  <si>
    <t>000  2  18 00000  00  0000  151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</si>
  <si>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</si>
  <si>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</si>
  <si>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</si>
  <si>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</si>
  <si>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</si>
  <si>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000  0107  0000000  000  290</t>
  </si>
  <si>
    <t>Прочие межбюджетные трансферты, передаваемые бюджетам поселений</t>
  </si>
  <si>
    <t xml:space="preserve">Прочие межбюджетные трансферты, передаваемые бюджетам </t>
  </si>
  <si>
    <t>Иные межбюджетные трансферты</t>
  </si>
  <si>
    <t>000  1  01  02030  01  0000  110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</si>
  <si>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</si>
  <si>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000  1  05  01050  01  0000  110</t>
  </si>
  <si>
    <t>Минимальный налог,зачисляемый в бюджеты субъектов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</si>
  <si>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 муниципальных унитарных предприятий, созданных поселениями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</si>
  <si>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</si>
  <si>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</si>
  <si>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000  1  11  07015  10  0000  120</t>
  </si>
  <si>
    <t>000  1  11  07010  00  0000  120</t>
  </si>
  <si>
    <t>000  1  11  07000  00  0000  120</t>
  </si>
  <si>
    <t>Заведующий сектором экономики и финансов</t>
  </si>
  <si>
    <t>000  0500  0000000  000  222</t>
  </si>
  <si>
    <t>000  0503  0000000  000  222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</si>
  <si>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</si>
  <si>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</si>
  <si>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000  1  14  06025 10  0000  430</t>
  </si>
  <si>
    <t>ДОХОДЫ ОТ ПРОДАЖИ МАТЕРИАЛЬНЫХ И НЕМАТЕРИАЛЬНЫХ АКТИВОВ</t>
  </si>
  <si>
    <t>000  1  14  00000 00  0000  000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</si>
  <si>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 </t>
  </si>
  <si>
    <t>000  1  05  01022  01  0000  110</t>
  </si>
  <si>
    <t>000  0700  0000000  000  226</t>
  </si>
  <si>
    <t>000  0700  0000000  000  220</t>
  </si>
  <si>
    <t>000  0700  0000000  000  200</t>
  </si>
  <si>
    <t>000  0700  0000000  000  000</t>
  </si>
  <si>
    <t>Образование</t>
  </si>
  <si>
    <t>000  0107  0000000  000  000</t>
  </si>
  <si>
    <t>Обеспечение проведения выборов и референдумов</t>
  </si>
  <si>
    <t>000  0705  0000000  000  000</t>
  </si>
  <si>
    <t>000  0705  0000000  000  200</t>
  </si>
  <si>
    <t>000  0705  0000000  000  226</t>
  </si>
  <si>
    <t>000  0705  0000000  000  220</t>
  </si>
  <si>
    <t>Профессиональная подготовка, переподготовка и повышение квалификации</t>
  </si>
  <si>
    <t>000  0800  0000000  000  290</t>
  </si>
  <si>
    <t>000  0801  0000000  000  290</t>
  </si>
  <si>
    <t>Периодичность: месячная, квартальная, годовая</t>
  </si>
  <si>
    <t>01.01.2016</t>
  </si>
  <si>
    <t xml:space="preserve">             по ОКТМО</t>
  </si>
  <si>
    <t>60624430</t>
  </si>
  <si>
    <t>на 1 января 2016 года</t>
  </si>
  <si>
    <t>000  1  14  06020 10  0000  430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</si>
  <si>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</si>
  <si>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000  1  14  06000 00  0000  430</t>
  </si>
  <si>
    <t>000  1  14  02053 10  0000  410</t>
  </si>
  <si>
    <t>000  1  14  02050 10  0000  410</t>
  </si>
  <si>
    <t>Доходы от реализации имущества, находящегося в собственности поселений</t>
  </si>
  <si>
    <t xml:space="preserve">Доходы от реализации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</si>
  <si>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000  0104  0000000  000  262</t>
  </si>
  <si>
    <t>"23" января       2016 г.</t>
  </si>
  <si>
    <t>НАЛОГИ НА ТОВАРЫ (РАБОТЫ,УСЛУГИ), РЕАЛИЗУЕМЫЕ НА ТЕРРИТОРИИ РОССИЙСКОЙ ФЕДЕРАЦИИ</t>
  </si>
  <si>
    <t>000  0104  0000000  000  260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</si>
</sst>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NumberFormat="1" applyBorder="1" applyAlignment="1">
      <alignment wrapText="1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49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Alignment="1">
      <alignment/>
    </xf>
    <xf numFmtId="4" fontId="11" fillId="15" borderId="19" xfId="0" applyNumberFormat="1" applyFont="1" applyFill="1" applyBorder="1" applyAlignment="1">
      <alignment/>
    </xf>
    <xf numFmtId="49" fontId="4" fillId="15" borderId="19" xfId="0" applyNumberFormat="1" applyFont="1" applyFill="1" applyBorder="1" applyAlignment="1">
      <alignment/>
    </xf>
    <xf numFmtId="4" fontId="4" fillId="15" borderId="19" xfId="0" applyNumberFormat="1" applyFont="1" applyFill="1" applyBorder="1" applyAlignment="1">
      <alignment/>
    </xf>
    <xf numFmtId="4" fontId="10" fillId="15" borderId="19" xfId="0" applyNumberFormat="1" applyFont="1" applyFill="1" applyBorder="1" applyAlignment="1">
      <alignment horizontal="right"/>
    </xf>
    <xf numFmtId="0" fontId="4" fillId="15" borderId="19" xfId="0" applyFont="1" applyFill="1" applyBorder="1" applyAlignment="1">
      <alignment wrapText="1"/>
    </xf>
    <xf numFmtId="0" fontId="4" fillId="5" borderId="19" xfId="0" applyFont="1" applyFill="1" applyBorder="1" applyAlignment="1">
      <alignment/>
    </xf>
    <xf numFmtId="49" fontId="4" fillId="5" borderId="19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4" fontId="10" fillId="5" borderId="19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4" fillId="15" borderId="19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0" fontId="28" fillId="15" borderId="0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90" zoomScaleNormal="90" zoomScalePageLayoutView="0" workbookViewId="0" topLeftCell="A1">
      <selection activeCell="Q13" sqref="Q13"/>
    </sheetView>
  </sheetViews>
  <sheetFormatPr defaultColWidth="9.00390625" defaultRowHeight="12.75"/>
  <cols>
    <col min="1" max="1" width="36.00390625" style="0" customWidth="1"/>
    <col min="2" max="2" width="5.875" style="0" customWidth="1"/>
    <col min="3" max="3" width="20.125" style="0" hidden="1" customWidth="1"/>
    <col min="4" max="4" width="25.875" style="0" customWidth="1"/>
    <col min="5" max="5" width="13.75390625" style="0" customWidth="1"/>
    <col min="6" max="6" width="12.875" style="0" customWidth="1"/>
    <col min="7" max="7" width="13.375" style="0" customWidth="1"/>
    <col min="8" max="8" width="10.125" style="0" hidden="1" customWidth="1"/>
    <col min="9" max="9" width="10.75390625" style="0" hidden="1" customWidth="1"/>
    <col min="10" max="10" width="9.125" style="0" hidden="1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7"/>
      <c r="B2" s="105" t="s">
        <v>288</v>
      </c>
      <c r="C2" s="105"/>
      <c r="D2" s="105"/>
      <c r="E2" s="51"/>
      <c r="F2" s="34"/>
      <c r="G2" s="20"/>
    </row>
    <row r="3" spans="1:7" ht="13.5" thickBot="1">
      <c r="A3" s="106"/>
      <c r="B3" s="107"/>
      <c r="C3" s="107"/>
      <c r="D3" s="107"/>
      <c r="E3" s="107"/>
      <c r="F3" s="107"/>
      <c r="G3" s="26"/>
    </row>
    <row r="4" spans="2:7" ht="13.5" thickBot="1">
      <c r="B4" s="18"/>
      <c r="C4" s="18"/>
      <c r="D4" s="33" t="s">
        <v>403</v>
      </c>
      <c r="E4" s="51"/>
      <c r="F4" s="5"/>
      <c r="G4" s="25" t="s">
        <v>3</v>
      </c>
    </row>
    <row r="5" spans="2:8" ht="12.75">
      <c r="B5" s="6"/>
      <c r="C5" s="6"/>
      <c r="E5" s="33"/>
      <c r="F5" s="16" t="s">
        <v>11</v>
      </c>
      <c r="G5" s="38" t="s">
        <v>98</v>
      </c>
      <c r="H5" s="39"/>
    </row>
    <row r="6" spans="1:7" ht="12.75">
      <c r="A6" s="4"/>
      <c r="B6" s="4"/>
      <c r="C6" s="4"/>
      <c r="D6" s="4"/>
      <c r="E6" s="3"/>
      <c r="F6" s="19" t="s">
        <v>7</v>
      </c>
      <c r="G6" s="40" t="s">
        <v>400</v>
      </c>
    </row>
    <row r="7" spans="1:7" ht="12.75">
      <c r="A7" s="37" t="s">
        <v>15</v>
      </c>
      <c r="B7" s="111" t="s">
        <v>84</v>
      </c>
      <c r="C7" s="112"/>
      <c r="D7" s="112"/>
      <c r="E7" s="112"/>
      <c r="F7" s="19" t="s">
        <v>5</v>
      </c>
      <c r="G7" s="88" t="s">
        <v>273</v>
      </c>
    </row>
    <row r="8" spans="1:7" ht="12.75">
      <c r="A8" s="4" t="s">
        <v>289</v>
      </c>
      <c r="B8" s="4"/>
      <c r="C8" s="4"/>
      <c r="D8" s="4"/>
      <c r="E8" s="3"/>
      <c r="F8" s="19" t="s">
        <v>401</v>
      </c>
      <c r="G8" s="88" t="s">
        <v>402</v>
      </c>
    </row>
    <row r="9" spans="1:7" s="37" customFormat="1" ht="12" thickBot="1">
      <c r="A9" s="113" t="s">
        <v>399</v>
      </c>
      <c r="B9" s="113"/>
      <c r="C9" s="113"/>
      <c r="D9" s="113"/>
      <c r="E9" s="36"/>
      <c r="F9" s="19"/>
      <c r="G9" s="9"/>
    </row>
    <row r="10" spans="1:7" ht="13.5" thickBot="1">
      <c r="A10" s="4" t="s">
        <v>2</v>
      </c>
      <c r="B10" s="4"/>
      <c r="C10" s="4"/>
      <c r="D10" s="4"/>
      <c r="E10" s="3"/>
      <c r="F10" s="19" t="s">
        <v>6</v>
      </c>
      <c r="G10" s="9" t="s">
        <v>1</v>
      </c>
    </row>
    <row r="11" spans="1:7" ht="12.75">
      <c r="A11" s="99" t="s">
        <v>97</v>
      </c>
      <c r="B11" s="99"/>
      <c r="C11" s="99"/>
      <c r="D11" s="99"/>
      <c r="E11" s="99"/>
      <c r="F11" s="10"/>
      <c r="G11" s="10"/>
    </row>
    <row r="12" spans="1:7" ht="12.75">
      <c r="A12" s="22"/>
      <c r="B12" s="22"/>
      <c r="C12" s="22"/>
      <c r="D12" s="23"/>
      <c r="E12" s="24"/>
      <c r="F12" s="32"/>
      <c r="G12" s="32"/>
    </row>
    <row r="13" spans="1:7" ht="26.25" customHeight="1">
      <c r="A13" s="100" t="s">
        <v>4</v>
      </c>
      <c r="B13" s="100" t="s">
        <v>0</v>
      </c>
      <c r="C13" s="101" t="s">
        <v>14</v>
      </c>
      <c r="D13" s="102"/>
      <c r="E13" s="108" t="s">
        <v>85</v>
      </c>
      <c r="F13" s="108" t="s">
        <v>86</v>
      </c>
      <c r="G13" s="97" t="s">
        <v>99</v>
      </c>
    </row>
    <row r="14" spans="1:7" ht="19.5" customHeight="1">
      <c r="A14" s="100"/>
      <c r="B14" s="100"/>
      <c r="C14" s="103"/>
      <c r="D14" s="104"/>
      <c r="E14" s="110"/>
      <c r="F14" s="109"/>
      <c r="G14" s="98"/>
    </row>
    <row r="15" spans="1:7" ht="13.5" thickBot="1">
      <c r="A15" s="41">
        <v>1</v>
      </c>
      <c r="B15" s="42">
        <v>2</v>
      </c>
      <c r="C15" s="42" t="s">
        <v>9</v>
      </c>
      <c r="D15" s="47">
        <v>3</v>
      </c>
      <c r="E15" s="44">
        <v>4</v>
      </c>
      <c r="F15" s="53">
        <v>5</v>
      </c>
      <c r="G15" s="52">
        <v>6</v>
      </c>
    </row>
    <row r="16" spans="1:10" ht="13.5" thickBot="1">
      <c r="A16" s="59" t="s">
        <v>17</v>
      </c>
      <c r="B16" s="60">
        <v>10</v>
      </c>
      <c r="C16" s="61" t="s">
        <v>102</v>
      </c>
      <c r="D16" s="68" t="s">
        <v>102</v>
      </c>
      <c r="E16" s="72">
        <f>E17+E68</f>
        <v>18593855.78</v>
      </c>
      <c r="F16" s="72">
        <f>F17+F68</f>
        <v>19211019.13</v>
      </c>
      <c r="G16" s="69">
        <f>E16-F16</f>
        <v>-617163.3499999978</v>
      </c>
      <c r="H16" s="62"/>
      <c r="I16" s="62"/>
      <c r="J16" s="62"/>
    </row>
    <row r="17" spans="1:10" ht="26.25" thickBot="1">
      <c r="A17" s="64" t="s">
        <v>19</v>
      </c>
      <c r="B17" s="65"/>
      <c r="C17" s="66" t="s">
        <v>103</v>
      </c>
      <c r="D17" s="70" t="s">
        <v>103</v>
      </c>
      <c r="E17" s="72">
        <f>E18+E23+E29+E39+E47+E56+E62+E65</f>
        <v>14460000</v>
      </c>
      <c r="F17" s="72">
        <f>F18+F23+F29+F39+F47+F56+F62+F65</f>
        <v>15077199.349999998</v>
      </c>
      <c r="G17" s="69">
        <v>3822387.7</v>
      </c>
      <c r="H17" s="63"/>
      <c r="I17" s="63"/>
      <c r="J17" s="63"/>
    </row>
    <row r="18" spans="1:10" ht="13.5" thickBot="1">
      <c r="A18" s="64" t="s">
        <v>20</v>
      </c>
      <c r="B18" s="65"/>
      <c r="C18" s="66" t="s">
        <v>104</v>
      </c>
      <c r="D18" s="70" t="s">
        <v>104</v>
      </c>
      <c r="E18" s="71">
        <v>4821700</v>
      </c>
      <c r="F18" s="72">
        <f>F19</f>
        <v>5080977.0200000005</v>
      </c>
      <c r="G18" s="69">
        <f aca="true" t="shared" si="0" ref="G18:G84">E18-F18</f>
        <v>-259277.02000000048</v>
      </c>
      <c r="H18" s="63"/>
      <c r="I18" s="63"/>
      <c r="J18" s="63"/>
    </row>
    <row r="19" spans="1:10" ht="13.5" thickBot="1">
      <c r="A19" s="64" t="s">
        <v>21</v>
      </c>
      <c r="B19" s="65"/>
      <c r="C19" s="66" t="s">
        <v>105</v>
      </c>
      <c r="D19" s="70" t="s">
        <v>105</v>
      </c>
      <c r="E19" s="71">
        <v>4821700</v>
      </c>
      <c r="F19" s="72">
        <f>F20+F21+F22</f>
        <v>5080977.0200000005</v>
      </c>
      <c r="G19" s="69">
        <f t="shared" si="0"/>
        <v>-259277.02000000048</v>
      </c>
      <c r="H19" s="63"/>
      <c r="I19" s="63"/>
      <c r="J19" s="63"/>
    </row>
    <row r="20" spans="1:10" ht="77.25" thickBot="1">
      <c r="A20" s="64" t="s">
        <v>378</v>
      </c>
      <c r="B20" s="65"/>
      <c r="C20" s="66" t="s">
        <v>106</v>
      </c>
      <c r="D20" s="70" t="s">
        <v>106</v>
      </c>
      <c r="E20" s="71">
        <v>4821700</v>
      </c>
      <c r="F20" s="72">
        <v>5030286.82</v>
      </c>
      <c r="G20" s="69">
        <f t="shared" si="0"/>
        <v>-208586.8200000003</v>
      </c>
      <c r="H20" s="63"/>
      <c r="I20" s="63"/>
      <c r="J20" s="63"/>
    </row>
    <row r="21" spans="1:10" ht="166.5" customHeight="1" thickBot="1">
      <c r="A21" s="64" t="s">
        <v>107</v>
      </c>
      <c r="B21" s="65"/>
      <c r="C21" s="66" t="s">
        <v>108</v>
      </c>
      <c r="D21" s="70" t="s">
        <v>108</v>
      </c>
      <c r="E21" s="71">
        <v>0</v>
      </c>
      <c r="F21" s="72">
        <v>35862.34</v>
      </c>
      <c r="G21" s="69">
        <f t="shared" si="0"/>
        <v>-35862.34</v>
      </c>
      <c r="H21" s="63"/>
      <c r="I21" s="63"/>
      <c r="J21" s="63"/>
    </row>
    <row r="22" spans="1:10" ht="69.75" customHeight="1" thickBot="1">
      <c r="A22" s="64" t="s">
        <v>366</v>
      </c>
      <c r="B22" s="65"/>
      <c r="C22" s="66"/>
      <c r="D22" s="70" t="s">
        <v>365</v>
      </c>
      <c r="E22" s="71">
        <v>0</v>
      </c>
      <c r="F22" s="72">
        <v>14827.86</v>
      </c>
      <c r="G22" s="69">
        <f t="shared" si="0"/>
        <v>-14827.86</v>
      </c>
      <c r="H22" s="63"/>
      <c r="I22" s="63"/>
      <c r="J22" s="63"/>
    </row>
    <row r="23" spans="1:10" ht="51.75" thickBot="1">
      <c r="A23" s="67" t="s">
        <v>413</v>
      </c>
      <c r="B23" s="65"/>
      <c r="C23" s="66"/>
      <c r="D23" s="70" t="s">
        <v>312</v>
      </c>
      <c r="E23" s="71">
        <v>1979400</v>
      </c>
      <c r="F23" s="72">
        <f>F24</f>
        <v>2211274.5700000003</v>
      </c>
      <c r="G23" s="69">
        <f t="shared" si="0"/>
        <v>-231874.5700000003</v>
      </c>
      <c r="H23" s="63"/>
      <c r="I23" s="63"/>
      <c r="J23" s="63"/>
    </row>
    <row r="24" spans="1:10" ht="39" thickBot="1">
      <c r="A24" s="67" t="s">
        <v>313</v>
      </c>
      <c r="B24" s="65"/>
      <c r="C24" s="66"/>
      <c r="D24" s="70" t="s">
        <v>314</v>
      </c>
      <c r="E24" s="71">
        <v>1979400</v>
      </c>
      <c r="F24" s="72">
        <f>F25+F26+F27+F28</f>
        <v>2211274.5700000003</v>
      </c>
      <c r="G24" s="69">
        <f t="shared" si="0"/>
        <v>-231874.5700000003</v>
      </c>
      <c r="H24" s="63"/>
      <c r="I24" s="63"/>
      <c r="J24" s="63"/>
    </row>
    <row r="25" spans="1:10" ht="102.75" thickBot="1">
      <c r="A25" s="67" t="s">
        <v>315</v>
      </c>
      <c r="B25" s="65"/>
      <c r="C25" s="66"/>
      <c r="D25" s="70" t="s">
        <v>316</v>
      </c>
      <c r="E25" s="71">
        <v>605300</v>
      </c>
      <c r="F25" s="72">
        <v>770856.52</v>
      </c>
      <c r="G25" s="69">
        <f t="shared" si="0"/>
        <v>-165556.52000000002</v>
      </c>
      <c r="H25" s="63"/>
      <c r="I25" s="63"/>
      <c r="J25" s="63"/>
    </row>
    <row r="26" spans="1:10" ht="128.25" thickBot="1">
      <c r="A26" s="67" t="s">
        <v>317</v>
      </c>
      <c r="B26" s="65"/>
      <c r="C26" s="66"/>
      <c r="D26" s="70" t="s">
        <v>318</v>
      </c>
      <c r="E26" s="71">
        <v>22600</v>
      </c>
      <c r="F26" s="72">
        <v>20883.05</v>
      </c>
      <c r="G26" s="69">
        <f t="shared" si="0"/>
        <v>1716.9500000000007</v>
      </c>
      <c r="H26" s="63"/>
      <c r="I26" s="63"/>
      <c r="J26" s="63"/>
    </row>
    <row r="27" spans="1:10" ht="102.75" thickBot="1">
      <c r="A27" s="67" t="s">
        <v>319</v>
      </c>
      <c r="B27" s="65"/>
      <c r="C27" s="66"/>
      <c r="D27" s="70" t="s">
        <v>320</v>
      </c>
      <c r="E27" s="71">
        <v>1325900</v>
      </c>
      <c r="F27" s="72">
        <v>1518680.3</v>
      </c>
      <c r="G27" s="69">
        <f t="shared" si="0"/>
        <v>-192780.30000000005</v>
      </c>
      <c r="H27" s="63"/>
      <c r="I27" s="63"/>
      <c r="J27" s="63"/>
    </row>
    <row r="28" spans="1:10" ht="102.75" thickBot="1">
      <c r="A28" s="67" t="s">
        <v>321</v>
      </c>
      <c r="B28" s="65"/>
      <c r="C28" s="66"/>
      <c r="D28" s="70" t="s">
        <v>322</v>
      </c>
      <c r="E28" s="71">
        <v>25600</v>
      </c>
      <c r="F28" s="72">
        <v>-99145.3</v>
      </c>
      <c r="G28" s="69">
        <f t="shared" si="0"/>
        <v>124745.3</v>
      </c>
      <c r="H28" s="63"/>
      <c r="I28" s="63"/>
      <c r="J28" s="63"/>
    </row>
    <row r="29" spans="1:10" ht="13.5" thickBot="1">
      <c r="A29" s="64" t="s">
        <v>22</v>
      </c>
      <c r="B29" s="65"/>
      <c r="C29" s="66" t="s">
        <v>109</v>
      </c>
      <c r="D29" s="70" t="s">
        <v>109</v>
      </c>
      <c r="E29" s="71">
        <v>1972000</v>
      </c>
      <c r="F29" s="72">
        <f>F30+F37</f>
        <v>2023824.75</v>
      </c>
      <c r="G29" s="69">
        <f t="shared" si="0"/>
        <v>-51824.75</v>
      </c>
      <c r="H29" s="63"/>
      <c r="I29" s="63"/>
      <c r="J29" s="63"/>
    </row>
    <row r="30" spans="1:10" ht="39" thickBot="1">
      <c r="A30" s="64" t="s">
        <v>23</v>
      </c>
      <c r="B30" s="65"/>
      <c r="C30" s="66" t="s">
        <v>110</v>
      </c>
      <c r="D30" s="70" t="s">
        <v>110</v>
      </c>
      <c r="E30" s="71">
        <v>1656100</v>
      </c>
      <c r="F30" s="72">
        <f>F31+F33+F36</f>
        <v>1707884.72</v>
      </c>
      <c r="G30" s="69">
        <f t="shared" si="0"/>
        <v>-51784.71999999997</v>
      </c>
      <c r="H30" s="63"/>
      <c r="I30" s="63"/>
      <c r="J30" s="63"/>
    </row>
    <row r="31" spans="1:10" ht="51.75" thickBot="1">
      <c r="A31" s="64" t="s">
        <v>24</v>
      </c>
      <c r="B31" s="65"/>
      <c r="C31" s="66" t="s">
        <v>111</v>
      </c>
      <c r="D31" s="70" t="s">
        <v>111</v>
      </c>
      <c r="E31" s="71">
        <v>1656100</v>
      </c>
      <c r="F31" s="72">
        <f>F32</f>
        <v>593127.89</v>
      </c>
      <c r="G31" s="69">
        <f t="shared" si="0"/>
        <v>1062972.1099999999</v>
      </c>
      <c r="H31" s="63"/>
      <c r="I31" s="63"/>
      <c r="J31" s="63"/>
    </row>
    <row r="32" spans="1:10" ht="51.75" thickBot="1">
      <c r="A32" s="64" t="s">
        <v>24</v>
      </c>
      <c r="B32" s="65"/>
      <c r="C32" s="66"/>
      <c r="D32" s="70" t="s">
        <v>112</v>
      </c>
      <c r="E32" s="71">
        <v>1656100</v>
      </c>
      <c r="F32" s="72">
        <v>593127.89</v>
      </c>
      <c r="G32" s="69">
        <f t="shared" si="0"/>
        <v>1062972.1099999999</v>
      </c>
      <c r="H32" s="63"/>
      <c r="I32" s="63"/>
      <c r="J32" s="63"/>
    </row>
    <row r="33" spans="1:10" ht="64.5" thickBot="1">
      <c r="A33" s="64" t="s">
        <v>323</v>
      </c>
      <c r="B33" s="65"/>
      <c r="C33" s="66" t="s">
        <v>113</v>
      </c>
      <c r="D33" s="70" t="s">
        <v>114</v>
      </c>
      <c r="E33" s="71">
        <v>0</v>
      </c>
      <c r="F33" s="72">
        <f>F34+F35</f>
        <v>968301.28</v>
      </c>
      <c r="G33" s="69">
        <f t="shared" si="0"/>
        <v>-968301.28</v>
      </c>
      <c r="H33" s="63"/>
      <c r="I33" s="63"/>
      <c r="J33" s="63"/>
    </row>
    <row r="34" spans="1:10" ht="90" thickBot="1">
      <c r="A34" s="64" t="s">
        <v>383</v>
      </c>
      <c r="B34" s="65"/>
      <c r="C34" s="66" t="s">
        <v>115</v>
      </c>
      <c r="D34" s="70" t="s">
        <v>115</v>
      </c>
      <c r="E34" s="71">
        <v>0</v>
      </c>
      <c r="F34" s="72">
        <v>989372.6</v>
      </c>
      <c r="G34" s="69">
        <f t="shared" si="0"/>
        <v>-989372.6</v>
      </c>
      <c r="H34" s="63"/>
      <c r="I34" s="63"/>
      <c r="J34" s="63"/>
    </row>
    <row r="35" spans="1:10" ht="64.5" thickBot="1">
      <c r="A35" s="64" t="s">
        <v>25</v>
      </c>
      <c r="B35" s="65"/>
      <c r="C35" s="66"/>
      <c r="D35" s="70" t="s">
        <v>384</v>
      </c>
      <c r="E35" s="71">
        <v>0</v>
      </c>
      <c r="F35" s="72">
        <v>-21071.32</v>
      </c>
      <c r="G35" s="69">
        <f t="shared" si="0"/>
        <v>21071.32</v>
      </c>
      <c r="H35" s="63"/>
      <c r="I35" s="63"/>
      <c r="J35" s="63"/>
    </row>
    <row r="36" spans="1:10" ht="39" thickBot="1">
      <c r="A36" s="64" t="s">
        <v>368</v>
      </c>
      <c r="B36" s="65"/>
      <c r="C36" s="66"/>
      <c r="D36" s="70" t="s">
        <v>367</v>
      </c>
      <c r="E36" s="71">
        <v>0</v>
      </c>
      <c r="F36" s="72">
        <v>146455.55</v>
      </c>
      <c r="G36" s="69">
        <f t="shared" si="0"/>
        <v>-146455.55</v>
      </c>
      <c r="H36" s="63"/>
      <c r="I36" s="63"/>
      <c r="J36" s="63"/>
    </row>
    <row r="37" spans="1:10" ht="13.5" thickBot="1">
      <c r="A37" s="64" t="s">
        <v>26</v>
      </c>
      <c r="B37" s="65"/>
      <c r="C37" s="66" t="s">
        <v>116</v>
      </c>
      <c r="D37" s="70" t="s">
        <v>116</v>
      </c>
      <c r="E37" s="71">
        <v>315900</v>
      </c>
      <c r="F37" s="72">
        <f>F38</f>
        <v>315940.03</v>
      </c>
      <c r="G37" s="69">
        <f t="shared" si="0"/>
        <v>-40.03000000002794</v>
      </c>
      <c r="H37" s="63"/>
      <c r="I37" s="63"/>
      <c r="J37" s="63"/>
    </row>
    <row r="38" spans="1:10" ht="13.5" thickBot="1">
      <c r="A38" s="64" t="s">
        <v>26</v>
      </c>
      <c r="B38" s="65"/>
      <c r="C38" s="66" t="s">
        <v>117</v>
      </c>
      <c r="D38" s="70" t="s">
        <v>117</v>
      </c>
      <c r="E38" s="71">
        <v>315900</v>
      </c>
      <c r="F38" s="72">
        <v>315940.03</v>
      </c>
      <c r="G38" s="69">
        <f t="shared" si="0"/>
        <v>-40.03000000002794</v>
      </c>
      <c r="H38" s="63"/>
      <c r="I38" s="63"/>
      <c r="J38" s="63"/>
    </row>
    <row r="39" spans="1:10" ht="13.5" thickBot="1">
      <c r="A39" s="64" t="s">
        <v>27</v>
      </c>
      <c r="B39" s="65"/>
      <c r="C39" s="66" t="s">
        <v>118</v>
      </c>
      <c r="D39" s="70" t="s">
        <v>118</v>
      </c>
      <c r="E39" s="71">
        <v>4945900</v>
      </c>
      <c r="F39" s="72">
        <f>F40+F42</f>
        <v>5019263.399999999</v>
      </c>
      <c r="G39" s="69">
        <f t="shared" si="0"/>
        <v>-73363.39999999944</v>
      </c>
      <c r="H39" s="63"/>
      <c r="I39" s="63"/>
      <c r="J39" s="63"/>
    </row>
    <row r="40" spans="1:10" ht="18.75" customHeight="1" thickBot="1">
      <c r="A40" s="64" t="s">
        <v>324</v>
      </c>
      <c r="B40" s="65"/>
      <c r="C40" s="66" t="s">
        <v>119</v>
      </c>
      <c r="D40" s="70" t="s">
        <v>119</v>
      </c>
      <c r="E40" s="71">
        <v>885900</v>
      </c>
      <c r="F40" s="72">
        <f>F41</f>
        <v>904685.33</v>
      </c>
      <c r="G40" s="69">
        <f t="shared" si="0"/>
        <v>-18785.329999999958</v>
      </c>
      <c r="H40" s="63"/>
      <c r="I40" s="63"/>
      <c r="J40" s="63"/>
    </row>
    <row r="41" spans="1:10" ht="62.25" customHeight="1" thickBot="1">
      <c r="A41" s="64" t="s">
        <v>28</v>
      </c>
      <c r="B41" s="65"/>
      <c r="C41" s="66" t="s">
        <v>120</v>
      </c>
      <c r="D41" s="70" t="s">
        <v>120</v>
      </c>
      <c r="E41" s="71">
        <v>885900</v>
      </c>
      <c r="F41" s="72">
        <v>904685.33</v>
      </c>
      <c r="G41" s="69">
        <f t="shared" si="0"/>
        <v>-18785.329999999958</v>
      </c>
      <c r="H41" s="63"/>
      <c r="I41" s="63"/>
      <c r="J41" s="63"/>
    </row>
    <row r="42" spans="1:10" ht="13.5" thickBot="1">
      <c r="A42" s="64" t="s">
        <v>29</v>
      </c>
      <c r="B42" s="65"/>
      <c r="C42" s="66" t="s">
        <v>121</v>
      </c>
      <c r="D42" s="70" t="s">
        <v>121</v>
      </c>
      <c r="E42" s="71">
        <v>4060000</v>
      </c>
      <c r="F42" s="72">
        <f>F43+F45</f>
        <v>4114578.07</v>
      </c>
      <c r="G42" s="69">
        <f t="shared" si="0"/>
        <v>-54578.06999999983</v>
      </c>
      <c r="H42" s="63"/>
      <c r="I42" s="63"/>
      <c r="J42" s="63"/>
    </row>
    <row r="43" spans="1:10" ht="64.5" thickBot="1">
      <c r="A43" s="64" t="s">
        <v>30</v>
      </c>
      <c r="B43" s="65"/>
      <c r="C43" s="66" t="s">
        <v>122</v>
      </c>
      <c r="D43" s="70" t="s">
        <v>349</v>
      </c>
      <c r="E43" s="71">
        <v>779000</v>
      </c>
      <c r="F43" s="72">
        <f>F44</f>
        <v>831810.75</v>
      </c>
      <c r="G43" s="69">
        <f t="shared" si="0"/>
        <v>-52810.75</v>
      </c>
      <c r="H43" s="63"/>
      <c r="I43" s="63"/>
      <c r="J43" s="63"/>
    </row>
    <row r="44" spans="1:10" ht="102.75" thickBot="1">
      <c r="A44" s="64" t="s">
        <v>31</v>
      </c>
      <c r="B44" s="65"/>
      <c r="C44" s="66" t="s">
        <v>123</v>
      </c>
      <c r="D44" s="70" t="s">
        <v>350</v>
      </c>
      <c r="E44" s="71">
        <v>779000</v>
      </c>
      <c r="F44" s="72">
        <v>831810.75</v>
      </c>
      <c r="G44" s="69">
        <f t="shared" si="0"/>
        <v>-52810.75</v>
      </c>
      <c r="H44" s="63"/>
      <c r="I44" s="63"/>
      <c r="J44" s="63"/>
    </row>
    <row r="45" spans="1:10" ht="64.5" thickBot="1">
      <c r="A45" s="64" t="s">
        <v>32</v>
      </c>
      <c r="B45" s="65"/>
      <c r="C45" s="66" t="s">
        <v>124</v>
      </c>
      <c r="D45" s="70" t="s">
        <v>351</v>
      </c>
      <c r="E45" s="71">
        <v>3281000</v>
      </c>
      <c r="F45" s="72">
        <f>F46</f>
        <v>3282767.32</v>
      </c>
      <c r="G45" s="69">
        <f t="shared" si="0"/>
        <v>-1767.3199999998324</v>
      </c>
      <c r="H45" s="63"/>
      <c r="I45" s="63"/>
      <c r="J45" s="63"/>
    </row>
    <row r="46" spans="1:10" ht="102.75" thickBot="1">
      <c r="A46" s="64" t="s">
        <v>33</v>
      </c>
      <c r="B46" s="65"/>
      <c r="C46" s="66" t="s">
        <v>125</v>
      </c>
      <c r="D46" s="70" t="s">
        <v>352</v>
      </c>
      <c r="E46" s="71">
        <v>3281000</v>
      </c>
      <c r="F46" s="72">
        <v>3282767.32</v>
      </c>
      <c r="G46" s="69">
        <f t="shared" si="0"/>
        <v>-1767.3199999998324</v>
      </c>
      <c r="H46" s="63"/>
      <c r="I46" s="63"/>
      <c r="J46" s="63"/>
    </row>
    <row r="47" spans="1:10" ht="65.25" customHeight="1" thickBot="1">
      <c r="A47" s="64" t="s">
        <v>34</v>
      </c>
      <c r="B47" s="65"/>
      <c r="C47" s="66" t="s">
        <v>126</v>
      </c>
      <c r="D47" s="70" t="s">
        <v>126</v>
      </c>
      <c r="E47" s="71">
        <v>81400</v>
      </c>
      <c r="F47" s="72">
        <f>F48+F53</f>
        <v>81355.11</v>
      </c>
      <c r="G47" s="69">
        <f t="shared" si="0"/>
        <v>44.88999999999942</v>
      </c>
      <c r="H47" s="63"/>
      <c r="I47" s="63"/>
      <c r="J47" s="63"/>
    </row>
    <row r="48" spans="1:10" ht="128.25" thickBot="1">
      <c r="A48" s="64" t="s">
        <v>35</v>
      </c>
      <c r="B48" s="65"/>
      <c r="C48" s="66" t="s">
        <v>127</v>
      </c>
      <c r="D48" s="70" t="s">
        <v>127</v>
      </c>
      <c r="E48" s="71">
        <v>78400</v>
      </c>
      <c r="F48" s="72">
        <f>F49+F51</f>
        <v>78355.11</v>
      </c>
      <c r="G48" s="69">
        <f t="shared" si="0"/>
        <v>44.88999999999942</v>
      </c>
      <c r="H48" s="63"/>
      <c r="I48" s="63"/>
      <c r="J48" s="63"/>
    </row>
    <row r="49" spans="1:10" ht="114" customHeight="1" thickBot="1">
      <c r="A49" s="64" t="s">
        <v>344</v>
      </c>
      <c r="B49" s="65"/>
      <c r="C49" s="66"/>
      <c r="D49" s="70" t="s">
        <v>343</v>
      </c>
      <c r="E49" s="71">
        <v>40000</v>
      </c>
      <c r="F49" s="72">
        <v>40000</v>
      </c>
      <c r="G49" s="69">
        <f t="shared" si="0"/>
        <v>0</v>
      </c>
      <c r="H49" s="63"/>
      <c r="I49" s="63"/>
      <c r="J49" s="63"/>
    </row>
    <row r="50" spans="1:10" ht="103.5" customHeight="1" thickBot="1">
      <c r="A50" s="64" t="s">
        <v>345</v>
      </c>
      <c r="B50" s="65"/>
      <c r="C50" s="66"/>
      <c r="D50" s="70" t="s">
        <v>342</v>
      </c>
      <c r="E50" s="71">
        <v>40000</v>
      </c>
      <c r="F50" s="72">
        <v>40000</v>
      </c>
      <c r="G50" s="69">
        <f t="shared" si="0"/>
        <v>0</v>
      </c>
      <c r="H50" s="63"/>
      <c r="I50" s="63"/>
      <c r="J50" s="63"/>
    </row>
    <row r="51" spans="1:10" ht="115.5" thickBot="1">
      <c r="A51" s="64" t="s">
        <v>36</v>
      </c>
      <c r="B51" s="65"/>
      <c r="C51" s="66" t="s">
        <v>128</v>
      </c>
      <c r="D51" s="70" t="s">
        <v>128</v>
      </c>
      <c r="E51" s="71">
        <v>38400</v>
      </c>
      <c r="F51" s="72">
        <f>F52</f>
        <v>38355.11</v>
      </c>
      <c r="G51" s="69">
        <f t="shared" si="0"/>
        <v>44.88999999999942</v>
      </c>
      <c r="H51" s="63"/>
      <c r="I51" s="63"/>
      <c r="J51" s="63"/>
    </row>
    <row r="52" spans="1:10" ht="90.75" customHeight="1" thickBot="1">
      <c r="A52" s="64" t="s">
        <v>263</v>
      </c>
      <c r="B52" s="65"/>
      <c r="C52" s="66" t="s">
        <v>129</v>
      </c>
      <c r="D52" s="70" t="s">
        <v>129</v>
      </c>
      <c r="E52" s="71">
        <v>38400</v>
      </c>
      <c r="F52" s="72">
        <v>38355.11</v>
      </c>
      <c r="G52" s="69">
        <f t="shared" si="0"/>
        <v>44.88999999999942</v>
      </c>
      <c r="H52" s="63"/>
      <c r="I52" s="63"/>
      <c r="J52" s="63"/>
    </row>
    <row r="53" spans="1:10" ht="44.25" customHeight="1" thickBot="1">
      <c r="A53" s="64" t="s">
        <v>371</v>
      </c>
      <c r="B53" s="65"/>
      <c r="C53" s="66"/>
      <c r="D53" s="70" t="s">
        <v>374</v>
      </c>
      <c r="E53" s="71">
        <v>3000</v>
      </c>
      <c r="F53" s="72">
        <v>3000</v>
      </c>
      <c r="G53" s="69">
        <f t="shared" si="0"/>
        <v>0</v>
      </c>
      <c r="H53" s="63"/>
      <c r="I53" s="63"/>
      <c r="J53" s="63"/>
    </row>
    <row r="54" spans="1:10" ht="81.75" customHeight="1" thickBot="1">
      <c r="A54" s="64" t="s">
        <v>370</v>
      </c>
      <c r="B54" s="65"/>
      <c r="C54" s="66"/>
      <c r="D54" s="70" t="s">
        <v>373</v>
      </c>
      <c r="E54" s="71">
        <v>3000</v>
      </c>
      <c r="F54" s="72">
        <v>3000</v>
      </c>
      <c r="G54" s="69">
        <f t="shared" si="0"/>
        <v>0</v>
      </c>
      <c r="H54" s="63"/>
      <c r="I54" s="63"/>
      <c r="J54" s="63"/>
    </row>
    <row r="55" spans="1:10" ht="101.25" customHeight="1" thickBot="1">
      <c r="A55" s="64" t="s">
        <v>369</v>
      </c>
      <c r="B55" s="65"/>
      <c r="C55" s="66"/>
      <c r="D55" s="70" t="s">
        <v>372</v>
      </c>
      <c r="E55" s="71">
        <v>3000</v>
      </c>
      <c r="F55" s="72">
        <v>3000</v>
      </c>
      <c r="G55" s="69">
        <f t="shared" si="0"/>
        <v>0</v>
      </c>
      <c r="H55" s="63"/>
      <c r="I55" s="63"/>
      <c r="J55" s="63"/>
    </row>
    <row r="56" spans="1:10" ht="45" customHeight="1" thickBot="1">
      <c r="A56" s="64" t="s">
        <v>381</v>
      </c>
      <c r="B56" s="65"/>
      <c r="C56" s="66"/>
      <c r="D56" s="70" t="s">
        <v>382</v>
      </c>
      <c r="E56" s="71">
        <v>600200</v>
      </c>
      <c r="F56" s="72">
        <f>F57+F59</f>
        <v>600180</v>
      </c>
      <c r="G56" s="69">
        <f t="shared" si="0"/>
        <v>20</v>
      </c>
      <c r="H56" s="63"/>
      <c r="I56" s="63"/>
      <c r="J56" s="63"/>
    </row>
    <row r="57" spans="1:10" ht="45" customHeight="1" thickBot="1">
      <c r="A57" s="64" t="s">
        <v>409</v>
      </c>
      <c r="B57" s="65"/>
      <c r="C57" s="66"/>
      <c r="D57" s="70" t="s">
        <v>408</v>
      </c>
      <c r="E57" s="71">
        <v>70800</v>
      </c>
      <c r="F57" s="72">
        <f>F58</f>
        <v>70800</v>
      </c>
      <c r="G57" s="69">
        <f t="shared" si="0"/>
        <v>0</v>
      </c>
      <c r="H57" s="63"/>
      <c r="I57" s="63"/>
      <c r="J57" s="63"/>
    </row>
    <row r="58" spans="1:10" ht="118.5" customHeight="1" thickBot="1">
      <c r="A58" s="64" t="s">
        <v>410</v>
      </c>
      <c r="B58" s="65"/>
      <c r="C58" s="66"/>
      <c r="D58" s="70" t="s">
        <v>407</v>
      </c>
      <c r="E58" s="71">
        <v>70800</v>
      </c>
      <c r="F58" s="72">
        <v>70800</v>
      </c>
      <c r="G58" s="69">
        <f t="shared" si="0"/>
        <v>0</v>
      </c>
      <c r="H58" s="63"/>
      <c r="I58" s="63"/>
      <c r="J58" s="63"/>
    </row>
    <row r="59" spans="1:10" ht="92.25" customHeight="1" thickBot="1">
      <c r="A59" s="64" t="s">
        <v>405</v>
      </c>
      <c r="B59" s="65"/>
      <c r="C59" s="66"/>
      <c r="D59" s="70" t="s">
        <v>406</v>
      </c>
      <c r="E59" s="71">
        <v>529400</v>
      </c>
      <c r="F59" s="72">
        <v>529380</v>
      </c>
      <c r="G59" s="69">
        <f t="shared" si="0"/>
        <v>20</v>
      </c>
      <c r="H59" s="63"/>
      <c r="I59" s="63"/>
      <c r="J59" s="63"/>
    </row>
    <row r="60" spans="1:10" ht="93" customHeight="1" thickBot="1">
      <c r="A60" s="64" t="s">
        <v>405</v>
      </c>
      <c r="B60" s="65"/>
      <c r="C60" s="66"/>
      <c r="D60" s="70" t="s">
        <v>404</v>
      </c>
      <c r="E60" s="71">
        <v>529400</v>
      </c>
      <c r="F60" s="72">
        <v>529380</v>
      </c>
      <c r="G60" s="69">
        <f t="shared" si="0"/>
        <v>20</v>
      </c>
      <c r="H60" s="63"/>
      <c r="I60" s="63"/>
      <c r="J60" s="63"/>
    </row>
    <row r="61" spans="1:10" ht="74.25" customHeight="1" thickBot="1">
      <c r="A61" s="64" t="s">
        <v>379</v>
      </c>
      <c r="B61" s="65"/>
      <c r="C61" s="66"/>
      <c r="D61" s="70" t="s">
        <v>380</v>
      </c>
      <c r="E61" s="71">
        <v>529400</v>
      </c>
      <c r="F61" s="72">
        <v>529380</v>
      </c>
      <c r="G61" s="69">
        <f t="shared" si="0"/>
        <v>20</v>
      </c>
      <c r="H61" s="63"/>
      <c r="I61" s="63"/>
      <c r="J61" s="63"/>
    </row>
    <row r="62" spans="1:10" ht="26.25" thickBot="1">
      <c r="A62" s="67" t="s">
        <v>303</v>
      </c>
      <c r="B62" s="65"/>
      <c r="C62" s="66"/>
      <c r="D62" s="73" t="s">
        <v>308</v>
      </c>
      <c r="E62" s="71">
        <v>9400</v>
      </c>
      <c r="F62" s="72">
        <f>F63</f>
        <v>9399.5</v>
      </c>
      <c r="G62" s="69">
        <f>E62-F62</f>
        <v>0.5</v>
      </c>
      <c r="H62" s="63"/>
      <c r="I62" s="63"/>
      <c r="J62" s="63"/>
    </row>
    <row r="63" spans="1:10" ht="64.5" thickBot="1">
      <c r="A63" s="67" t="s">
        <v>305</v>
      </c>
      <c r="B63" s="65"/>
      <c r="C63" s="66"/>
      <c r="D63" s="73" t="s">
        <v>304</v>
      </c>
      <c r="E63" s="71">
        <v>9400</v>
      </c>
      <c r="F63" s="72">
        <f>F64</f>
        <v>9399.5</v>
      </c>
      <c r="G63" s="69">
        <f>E63-F63</f>
        <v>0.5</v>
      </c>
      <c r="H63" s="63"/>
      <c r="I63" s="63"/>
      <c r="J63" s="63"/>
    </row>
    <row r="64" spans="1:10" ht="77.25" thickBot="1">
      <c r="A64" s="67" t="s">
        <v>307</v>
      </c>
      <c r="B64" s="65"/>
      <c r="C64" s="66"/>
      <c r="D64" s="73" t="s">
        <v>306</v>
      </c>
      <c r="E64" s="71">
        <v>9400</v>
      </c>
      <c r="F64" s="72">
        <v>9399.5</v>
      </c>
      <c r="G64" s="69">
        <f>E64-F64</f>
        <v>0.5</v>
      </c>
      <c r="H64" s="63"/>
      <c r="I64" s="63"/>
      <c r="J64" s="63"/>
    </row>
    <row r="65" spans="1:10" ht="13.5" thickBot="1">
      <c r="A65" s="64" t="s">
        <v>37</v>
      </c>
      <c r="B65" s="65"/>
      <c r="C65" s="66" t="s">
        <v>130</v>
      </c>
      <c r="D65" s="70" t="s">
        <v>130</v>
      </c>
      <c r="E65" s="71">
        <v>50000</v>
      </c>
      <c r="F65" s="72">
        <v>50925</v>
      </c>
      <c r="G65" s="69">
        <f>E65-F65</f>
        <v>-925</v>
      </c>
      <c r="H65" s="63"/>
      <c r="I65" s="63"/>
      <c r="J65" s="63"/>
    </row>
    <row r="66" spans="1:10" ht="13.5" thickBot="1">
      <c r="A66" s="64" t="s">
        <v>284</v>
      </c>
      <c r="B66" s="65"/>
      <c r="C66" s="66"/>
      <c r="D66" s="70" t="s">
        <v>286</v>
      </c>
      <c r="E66" s="71">
        <v>50000</v>
      </c>
      <c r="F66" s="72">
        <v>50925</v>
      </c>
      <c r="G66" s="69">
        <f t="shared" si="0"/>
        <v>-925</v>
      </c>
      <c r="H66" s="63"/>
      <c r="I66" s="63"/>
      <c r="J66" s="63"/>
    </row>
    <row r="67" spans="1:10" ht="26.25" thickBot="1">
      <c r="A67" s="64" t="s">
        <v>285</v>
      </c>
      <c r="B67" s="65"/>
      <c r="C67" s="66"/>
      <c r="D67" s="70" t="s">
        <v>287</v>
      </c>
      <c r="E67" s="71">
        <v>50000</v>
      </c>
      <c r="F67" s="72">
        <v>50925</v>
      </c>
      <c r="G67" s="69">
        <f t="shared" si="0"/>
        <v>-925</v>
      </c>
      <c r="H67" s="63"/>
      <c r="I67" s="63"/>
      <c r="J67" s="63"/>
    </row>
    <row r="68" spans="1:10" ht="13.5" thickBot="1">
      <c r="A68" s="64" t="s">
        <v>38</v>
      </c>
      <c r="B68" s="65"/>
      <c r="C68" s="66" t="s">
        <v>131</v>
      </c>
      <c r="D68" s="70" t="s">
        <v>131</v>
      </c>
      <c r="E68" s="71">
        <v>4133855.78</v>
      </c>
      <c r="F68" s="79">
        <f>F69+F81</f>
        <v>4133819.78</v>
      </c>
      <c r="G68" s="69">
        <f t="shared" si="0"/>
        <v>36</v>
      </c>
      <c r="H68" s="63"/>
      <c r="I68" s="63"/>
      <c r="J68" s="63"/>
    </row>
    <row r="69" spans="1:10" ht="51.75" thickBot="1">
      <c r="A69" s="64" t="s">
        <v>39</v>
      </c>
      <c r="B69" s="65"/>
      <c r="C69" s="66" t="s">
        <v>132</v>
      </c>
      <c r="D69" s="70" t="s">
        <v>132</v>
      </c>
      <c r="E69" s="71">
        <v>4129300</v>
      </c>
      <c r="F69" s="72">
        <f>F70+F73+F78</f>
        <v>4129264</v>
      </c>
      <c r="G69" s="69">
        <f t="shared" si="0"/>
        <v>36</v>
      </c>
      <c r="H69" s="63"/>
      <c r="I69" s="63"/>
      <c r="J69" s="63"/>
    </row>
    <row r="70" spans="1:10" ht="39" thickBot="1">
      <c r="A70" s="64" t="s">
        <v>40</v>
      </c>
      <c r="B70" s="65"/>
      <c r="C70" s="66" t="s">
        <v>133</v>
      </c>
      <c r="D70" s="70" t="s">
        <v>133</v>
      </c>
      <c r="E70" s="71">
        <v>3726600</v>
      </c>
      <c r="F70" s="72">
        <f>F71</f>
        <v>3726600</v>
      </c>
      <c r="G70" s="69">
        <f t="shared" si="0"/>
        <v>0</v>
      </c>
      <c r="H70" s="63"/>
      <c r="I70" s="63"/>
      <c r="J70" s="63"/>
    </row>
    <row r="71" spans="1:10" ht="26.25" thickBot="1">
      <c r="A71" s="64" t="s">
        <v>41</v>
      </c>
      <c r="B71" s="65"/>
      <c r="C71" s="66" t="s">
        <v>134</v>
      </c>
      <c r="D71" s="70" t="s">
        <v>134</v>
      </c>
      <c r="E71" s="71">
        <v>3726600</v>
      </c>
      <c r="F71" s="72">
        <f>F72</f>
        <v>3726600</v>
      </c>
      <c r="G71" s="69">
        <f t="shared" si="0"/>
        <v>0</v>
      </c>
      <c r="H71" s="63"/>
      <c r="I71" s="63"/>
      <c r="J71" s="63"/>
    </row>
    <row r="72" spans="1:10" ht="39" thickBot="1">
      <c r="A72" s="64" t="s">
        <v>42</v>
      </c>
      <c r="B72" s="65"/>
      <c r="C72" s="66" t="s">
        <v>135</v>
      </c>
      <c r="D72" s="70" t="s">
        <v>135</v>
      </c>
      <c r="E72" s="71">
        <v>3726600</v>
      </c>
      <c r="F72" s="72">
        <v>3726600</v>
      </c>
      <c r="G72" s="69">
        <f t="shared" si="0"/>
        <v>0</v>
      </c>
      <c r="H72" s="63"/>
      <c r="I72" s="63"/>
      <c r="J72" s="63"/>
    </row>
    <row r="73" spans="1:10" ht="39" thickBot="1">
      <c r="A73" s="64" t="s">
        <v>43</v>
      </c>
      <c r="B73" s="65"/>
      <c r="C73" s="66" t="s">
        <v>136</v>
      </c>
      <c r="D73" s="70" t="s">
        <v>136</v>
      </c>
      <c r="E73" s="71">
        <v>329700</v>
      </c>
      <c r="F73" s="72">
        <v>329700</v>
      </c>
      <c r="G73" s="69">
        <f t="shared" si="0"/>
        <v>0</v>
      </c>
      <c r="H73" s="63"/>
      <c r="I73" s="63"/>
      <c r="J73" s="63"/>
    </row>
    <row r="74" spans="1:10" ht="51.75" thickBot="1">
      <c r="A74" s="64" t="s">
        <v>44</v>
      </c>
      <c r="B74" s="65"/>
      <c r="C74" s="66" t="s">
        <v>137</v>
      </c>
      <c r="D74" s="70" t="s">
        <v>137</v>
      </c>
      <c r="E74" s="71">
        <v>329500</v>
      </c>
      <c r="F74" s="72">
        <v>329500</v>
      </c>
      <c r="G74" s="69">
        <f t="shared" si="0"/>
        <v>0</v>
      </c>
      <c r="H74" s="63"/>
      <c r="I74" s="63"/>
      <c r="J74" s="63"/>
    </row>
    <row r="75" spans="1:10" ht="51.75" thickBot="1">
      <c r="A75" s="64" t="s">
        <v>45</v>
      </c>
      <c r="B75" s="65"/>
      <c r="C75" s="66" t="s">
        <v>138</v>
      </c>
      <c r="D75" s="70" t="s">
        <v>138</v>
      </c>
      <c r="E75" s="71">
        <v>329500</v>
      </c>
      <c r="F75" s="72">
        <v>329500</v>
      </c>
      <c r="G75" s="69">
        <f t="shared" si="0"/>
        <v>0</v>
      </c>
      <c r="H75" s="63"/>
      <c r="I75" s="63"/>
      <c r="J75" s="63"/>
    </row>
    <row r="76" spans="1:10" ht="51.75" thickBot="1">
      <c r="A76" s="64" t="s">
        <v>46</v>
      </c>
      <c r="B76" s="65"/>
      <c r="C76" s="66" t="s">
        <v>139</v>
      </c>
      <c r="D76" s="70" t="s">
        <v>139</v>
      </c>
      <c r="E76" s="71">
        <v>200</v>
      </c>
      <c r="F76" s="72">
        <v>200</v>
      </c>
      <c r="G76" s="69">
        <f t="shared" si="0"/>
        <v>0</v>
      </c>
      <c r="H76" s="63"/>
      <c r="I76" s="63"/>
      <c r="J76" s="63"/>
    </row>
    <row r="77" spans="1:10" ht="51.75" thickBot="1">
      <c r="A77" s="64" t="s">
        <v>47</v>
      </c>
      <c r="B77" s="65"/>
      <c r="C77" s="66" t="s">
        <v>140</v>
      </c>
      <c r="D77" s="70" t="s">
        <v>140</v>
      </c>
      <c r="E77" s="71">
        <v>200</v>
      </c>
      <c r="F77" s="72">
        <v>200</v>
      </c>
      <c r="G77" s="69">
        <f t="shared" si="0"/>
        <v>0</v>
      </c>
      <c r="H77" s="63"/>
      <c r="I77" s="63"/>
      <c r="J77" s="63"/>
    </row>
    <row r="78" spans="1:10" ht="13.5" thickBot="1">
      <c r="A78" s="64" t="s">
        <v>364</v>
      </c>
      <c r="B78" s="65"/>
      <c r="C78" s="66"/>
      <c r="D78" s="70" t="s">
        <v>141</v>
      </c>
      <c r="E78" s="71">
        <v>73000</v>
      </c>
      <c r="F78" s="72">
        <v>72964</v>
      </c>
      <c r="G78" s="69">
        <f t="shared" si="0"/>
        <v>36</v>
      </c>
      <c r="H78" s="93"/>
      <c r="I78" s="93"/>
      <c r="J78" s="93"/>
    </row>
    <row r="79" spans="1:10" ht="26.25" thickBot="1">
      <c r="A79" s="64" t="s">
        <v>363</v>
      </c>
      <c r="B79" s="65"/>
      <c r="C79" s="66"/>
      <c r="D79" s="70" t="s">
        <v>142</v>
      </c>
      <c r="E79" s="71">
        <v>73000</v>
      </c>
      <c r="F79" s="72">
        <v>72964</v>
      </c>
      <c r="G79" s="69">
        <f t="shared" si="0"/>
        <v>36</v>
      </c>
      <c r="H79" s="93"/>
      <c r="I79" s="93"/>
      <c r="J79" s="93"/>
    </row>
    <row r="80" spans="1:10" ht="25.5">
      <c r="A80" s="64" t="s">
        <v>362</v>
      </c>
      <c r="B80" s="65"/>
      <c r="C80" s="66"/>
      <c r="D80" s="70" t="s">
        <v>143</v>
      </c>
      <c r="E80" s="71">
        <v>73000</v>
      </c>
      <c r="F80" s="72">
        <v>72964</v>
      </c>
      <c r="G80" s="69">
        <f t="shared" si="0"/>
        <v>36</v>
      </c>
      <c r="H80" s="93"/>
      <c r="I80" s="93"/>
      <c r="J80" s="93"/>
    </row>
    <row r="81" spans="1:7" ht="132.75" customHeight="1">
      <c r="A81" s="64" t="s">
        <v>357</v>
      </c>
      <c r="B81" s="65"/>
      <c r="C81" s="66" t="s">
        <v>141</v>
      </c>
      <c r="D81" s="70" t="s">
        <v>356</v>
      </c>
      <c r="E81" s="71">
        <v>4555.78</v>
      </c>
      <c r="F81" s="72">
        <v>4555.78</v>
      </c>
      <c r="G81" s="74">
        <f t="shared" si="0"/>
        <v>0</v>
      </c>
    </row>
    <row r="82" spans="1:7" ht="102">
      <c r="A82" s="64" t="s">
        <v>358</v>
      </c>
      <c r="B82" s="65"/>
      <c r="C82" s="66" t="s">
        <v>142</v>
      </c>
      <c r="D82" s="70" t="s">
        <v>355</v>
      </c>
      <c r="E82" s="71">
        <v>4555.78</v>
      </c>
      <c r="F82" s="72">
        <v>4555.78</v>
      </c>
      <c r="G82" s="74">
        <f>E82-F82</f>
        <v>0</v>
      </c>
    </row>
    <row r="83" spans="1:7" ht="89.25">
      <c r="A83" s="64" t="s">
        <v>359</v>
      </c>
      <c r="B83" s="65"/>
      <c r="C83" s="66" t="s">
        <v>142</v>
      </c>
      <c r="D83" s="70" t="s">
        <v>354</v>
      </c>
      <c r="E83" s="71">
        <v>4555.78</v>
      </c>
      <c r="F83" s="72">
        <v>4555.78</v>
      </c>
      <c r="G83" s="74">
        <f t="shared" si="0"/>
        <v>0</v>
      </c>
    </row>
    <row r="84" spans="1:7" ht="76.5">
      <c r="A84" s="64" t="s">
        <v>360</v>
      </c>
      <c r="B84" s="65"/>
      <c r="C84" s="66" t="s">
        <v>143</v>
      </c>
      <c r="D84" s="70" t="s">
        <v>353</v>
      </c>
      <c r="E84" s="71">
        <v>4555.78</v>
      </c>
      <c r="F84" s="72">
        <v>4555.78</v>
      </c>
      <c r="G84" s="74">
        <f t="shared" si="0"/>
        <v>0</v>
      </c>
    </row>
  </sheetData>
  <sheetProtection/>
  <mergeCells count="11">
    <mergeCell ref="B2:D2"/>
    <mergeCell ref="A3:F3"/>
    <mergeCell ref="F13:F14"/>
    <mergeCell ref="E13:E14"/>
    <mergeCell ref="B7:E7"/>
    <mergeCell ref="A9:D9"/>
    <mergeCell ref="G13:G14"/>
    <mergeCell ref="A11:E11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E136" sqref="E136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5.875" style="0" customWidth="1"/>
    <col min="5" max="5" width="13.375" style="0" customWidth="1"/>
    <col min="6" max="9" width="12.375" style="0" customWidth="1"/>
  </cols>
  <sheetData>
    <row r="1" spans="2:5" ht="15">
      <c r="B1" s="12"/>
      <c r="C1" s="12"/>
      <c r="D1" s="12"/>
      <c r="E1" s="3"/>
    </row>
    <row r="2" spans="1:7" ht="12.75">
      <c r="A2" s="106" t="s">
        <v>87</v>
      </c>
      <c r="B2" s="106"/>
      <c r="C2" s="106"/>
      <c r="D2" s="106"/>
      <c r="E2" s="106"/>
      <c r="F2" s="106"/>
      <c r="G2" s="106"/>
    </row>
    <row r="3" spans="1:5" ht="12.75">
      <c r="A3" s="11"/>
      <c r="B3" s="11"/>
      <c r="C3" s="11"/>
      <c r="D3" s="11"/>
      <c r="E3" s="8"/>
    </row>
    <row r="4" spans="1:7" ht="12.75">
      <c r="A4" s="116" t="s">
        <v>4</v>
      </c>
      <c r="B4" s="118" t="s">
        <v>0</v>
      </c>
      <c r="C4" s="118" t="s">
        <v>8</v>
      </c>
      <c r="D4" s="118" t="s">
        <v>13</v>
      </c>
      <c r="E4" s="114" t="s">
        <v>10</v>
      </c>
      <c r="F4" s="114" t="s">
        <v>86</v>
      </c>
      <c r="G4" s="121" t="s">
        <v>99</v>
      </c>
    </row>
    <row r="5" spans="1:7" ht="12.75">
      <c r="A5" s="117"/>
      <c r="B5" s="110"/>
      <c r="C5" s="119"/>
      <c r="D5" s="110"/>
      <c r="E5" s="115"/>
      <c r="F5" s="120"/>
      <c r="G5" s="122"/>
    </row>
    <row r="6" spans="1:7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ht="12.75">
      <c r="A7" s="84" t="s">
        <v>48</v>
      </c>
      <c r="B7" s="85">
        <v>200</v>
      </c>
      <c r="C7" s="85" t="s">
        <v>144</v>
      </c>
      <c r="D7" s="85" t="s">
        <v>144</v>
      </c>
      <c r="E7" s="86">
        <f>E8+E64+E74+E92+E110+E141+E149+E171</f>
        <v>20013355.78</v>
      </c>
      <c r="F7" s="86">
        <f>F8+F64+F74+F92+F110+F141+F149+F171</f>
        <v>19549042.03</v>
      </c>
      <c r="G7" s="87">
        <f>E7-F7</f>
        <v>464313.75</v>
      </c>
    </row>
    <row r="8" spans="1:7" ht="12.75">
      <c r="A8" s="83" t="s">
        <v>49</v>
      </c>
      <c r="B8" s="80"/>
      <c r="C8" s="80" t="s">
        <v>145</v>
      </c>
      <c r="D8" s="80" t="s">
        <v>145</v>
      </c>
      <c r="E8" s="81">
        <f>E28+E34+E55+E56</f>
        <v>7670700</v>
      </c>
      <c r="F8" s="81">
        <f>F28+F34+F55+F56</f>
        <v>7428783.799999999</v>
      </c>
      <c r="G8" s="82">
        <f aca="true" t="shared" si="0" ref="G8:G83">E8-F8</f>
        <v>241916.20000000112</v>
      </c>
    </row>
    <row r="9" spans="1:7" ht="12.75">
      <c r="A9" s="83" t="s">
        <v>50</v>
      </c>
      <c r="B9" s="80"/>
      <c r="C9" s="80" t="s">
        <v>146</v>
      </c>
      <c r="D9" s="80" t="s">
        <v>146</v>
      </c>
      <c r="E9" s="81">
        <f>E10+E14+E20+E22+E24</f>
        <v>7406530</v>
      </c>
      <c r="F9" s="81">
        <f>F10+F14+F20+F22+F24</f>
        <v>6944457.52</v>
      </c>
      <c r="G9" s="82">
        <f t="shared" si="0"/>
        <v>462072.48000000045</v>
      </c>
    </row>
    <row r="10" spans="1:7" ht="22.5">
      <c r="A10" s="83" t="s">
        <v>246</v>
      </c>
      <c r="B10" s="80"/>
      <c r="C10" s="80" t="s">
        <v>147</v>
      </c>
      <c r="D10" s="80" t="s">
        <v>147</v>
      </c>
      <c r="E10" s="81">
        <f>E11+E12+E13</f>
        <v>5818300</v>
      </c>
      <c r="F10" s="81">
        <f>F11+F12+F13</f>
        <v>5669600.119999999</v>
      </c>
      <c r="G10" s="82">
        <f t="shared" si="0"/>
        <v>148699.88000000082</v>
      </c>
    </row>
    <row r="11" spans="1:7" ht="12.75">
      <c r="A11" s="83" t="s">
        <v>51</v>
      </c>
      <c r="B11" s="80"/>
      <c r="C11" s="80" t="s">
        <v>148</v>
      </c>
      <c r="D11" s="80" t="s">
        <v>148</v>
      </c>
      <c r="E11" s="81">
        <f aca="true" t="shared" si="1" ref="E11:F13">E31+E37</f>
        <v>4238500</v>
      </c>
      <c r="F11" s="81">
        <f t="shared" si="1"/>
        <v>4143200.8099999996</v>
      </c>
      <c r="G11" s="82">
        <f t="shared" si="0"/>
        <v>95299.19000000041</v>
      </c>
    </row>
    <row r="12" spans="1:7" ht="12.75">
      <c r="A12" s="83" t="s">
        <v>52</v>
      </c>
      <c r="B12" s="80"/>
      <c r="C12" s="80" t="s">
        <v>149</v>
      </c>
      <c r="D12" s="80" t="s">
        <v>149</v>
      </c>
      <c r="E12" s="81">
        <f t="shared" si="1"/>
        <v>306600</v>
      </c>
      <c r="F12" s="81">
        <f t="shared" si="1"/>
        <v>293092</v>
      </c>
      <c r="G12" s="82">
        <f t="shared" si="0"/>
        <v>13508</v>
      </c>
    </row>
    <row r="13" spans="1:7" ht="22.5">
      <c r="A13" s="83" t="s">
        <v>53</v>
      </c>
      <c r="B13" s="80"/>
      <c r="C13" s="80" t="s">
        <v>150</v>
      </c>
      <c r="D13" s="80" t="s">
        <v>150</v>
      </c>
      <c r="E13" s="81">
        <f t="shared" si="1"/>
        <v>1273200</v>
      </c>
      <c r="F13" s="81">
        <f t="shared" si="1"/>
        <v>1233307.31</v>
      </c>
      <c r="G13" s="82">
        <f t="shared" si="0"/>
        <v>39892.689999999944</v>
      </c>
    </row>
    <row r="14" spans="1:7" ht="12.75">
      <c r="A14" s="83" t="s">
        <v>247</v>
      </c>
      <c r="B14" s="80"/>
      <c r="C14" s="80" t="s">
        <v>151</v>
      </c>
      <c r="D14" s="80" t="s">
        <v>151</v>
      </c>
      <c r="E14" s="81">
        <v>1118800</v>
      </c>
      <c r="F14" s="81">
        <v>1118800</v>
      </c>
      <c r="G14" s="82">
        <f t="shared" si="0"/>
        <v>0</v>
      </c>
    </row>
    <row r="15" spans="1:7" s="20" customFormat="1" ht="15" customHeight="1">
      <c r="A15" s="83" t="s">
        <v>54</v>
      </c>
      <c r="B15" s="80"/>
      <c r="C15" s="80" t="s">
        <v>152</v>
      </c>
      <c r="D15" s="80" t="s">
        <v>152</v>
      </c>
      <c r="E15" s="81">
        <v>79000</v>
      </c>
      <c r="F15" s="81">
        <f>F41</f>
        <v>71444.81</v>
      </c>
      <c r="G15" s="82">
        <f t="shared" si="0"/>
        <v>7555.190000000002</v>
      </c>
    </row>
    <row r="16" spans="1:7" s="20" customFormat="1" ht="12.75">
      <c r="A16" s="83" t="s">
        <v>56</v>
      </c>
      <c r="B16" s="80"/>
      <c r="C16" s="80"/>
      <c r="D16" s="80" t="s">
        <v>269</v>
      </c>
      <c r="E16" s="81">
        <f>E42</f>
        <v>75300</v>
      </c>
      <c r="F16" s="81">
        <f>F42</f>
        <v>74507.87</v>
      </c>
      <c r="G16" s="82">
        <f t="shared" si="0"/>
        <v>792.1300000000047</v>
      </c>
    </row>
    <row r="17" spans="1:7" s="20" customFormat="1" ht="22.5">
      <c r="A17" s="83" t="s">
        <v>57</v>
      </c>
      <c r="B17" s="80"/>
      <c r="C17" s="80" t="s">
        <v>153</v>
      </c>
      <c r="D17" s="80" t="s">
        <v>153</v>
      </c>
      <c r="E17" s="81">
        <f>E43</f>
        <v>130000</v>
      </c>
      <c r="F17" s="81">
        <f>F43</f>
        <v>129343.64</v>
      </c>
      <c r="G17" s="82">
        <f t="shared" si="0"/>
        <v>656.3600000000006</v>
      </c>
    </row>
    <row r="18" spans="1:7" s="20" customFormat="1" ht="22.5">
      <c r="A18" s="83" t="s">
        <v>248</v>
      </c>
      <c r="B18" s="80"/>
      <c r="C18" s="80" t="s">
        <v>154</v>
      </c>
      <c r="D18" s="80" t="s">
        <v>154</v>
      </c>
      <c r="E18" s="81">
        <f>E44+E59</f>
        <v>109970</v>
      </c>
      <c r="F18" s="81">
        <f>F44+F59</f>
        <v>104993</v>
      </c>
      <c r="G18" s="82">
        <f t="shared" si="0"/>
        <v>4977</v>
      </c>
    </row>
    <row r="19" spans="1:7" s="20" customFormat="1" ht="12.75">
      <c r="A19" s="83" t="s">
        <v>249</v>
      </c>
      <c r="B19" s="80"/>
      <c r="C19" s="80" t="s">
        <v>155</v>
      </c>
      <c r="D19" s="80" t="s">
        <v>155</v>
      </c>
      <c r="E19" s="81">
        <f>E45+E60</f>
        <v>562400</v>
      </c>
      <c r="F19" s="81">
        <f>F45+F60</f>
        <v>529339.96</v>
      </c>
      <c r="G19" s="82">
        <f t="shared" si="0"/>
        <v>33060.04000000004</v>
      </c>
    </row>
    <row r="20" spans="1:7" s="20" customFormat="1" ht="22.5">
      <c r="A20" s="83" t="s">
        <v>250</v>
      </c>
      <c r="B20" s="80"/>
      <c r="C20" s="80" t="s">
        <v>156</v>
      </c>
      <c r="D20" s="80" t="s">
        <v>156</v>
      </c>
      <c r="E20" s="81">
        <f>E21</f>
        <v>26730</v>
      </c>
      <c r="F20" s="81">
        <f>F21</f>
        <v>26730</v>
      </c>
      <c r="G20" s="82">
        <f t="shared" si="0"/>
        <v>0</v>
      </c>
    </row>
    <row r="21" spans="1:7" s="20" customFormat="1" ht="33.75">
      <c r="A21" s="83" t="s">
        <v>58</v>
      </c>
      <c r="B21" s="80"/>
      <c r="C21" s="80" t="s">
        <v>157</v>
      </c>
      <c r="D21" s="80" t="s">
        <v>157</v>
      </c>
      <c r="E21" s="81">
        <f>E47</f>
        <v>26730</v>
      </c>
      <c r="F21" s="81">
        <f>F47</f>
        <v>26730</v>
      </c>
      <c r="G21" s="82">
        <f t="shared" si="0"/>
        <v>0</v>
      </c>
    </row>
    <row r="22" spans="1:7" s="20" customFormat="1" ht="12.75">
      <c r="A22" s="83" t="s">
        <v>74</v>
      </c>
      <c r="B22" s="80"/>
      <c r="C22" s="80"/>
      <c r="D22" s="80" t="s">
        <v>291</v>
      </c>
      <c r="E22" s="81">
        <f>E23</f>
        <v>313800</v>
      </c>
      <c r="F22" s="81">
        <f>F23</f>
        <v>13500</v>
      </c>
      <c r="G22" s="82">
        <f t="shared" si="0"/>
        <v>300300</v>
      </c>
    </row>
    <row r="23" spans="1:7" s="20" customFormat="1" ht="22.5">
      <c r="A23" s="83" t="s">
        <v>75</v>
      </c>
      <c r="B23" s="80"/>
      <c r="C23" s="80"/>
      <c r="D23" s="80" t="s">
        <v>292</v>
      </c>
      <c r="E23" s="81">
        <f>E49+E62</f>
        <v>313800</v>
      </c>
      <c r="F23" s="81">
        <f>F62</f>
        <v>13500</v>
      </c>
      <c r="G23" s="82">
        <f t="shared" si="0"/>
        <v>300300</v>
      </c>
    </row>
    <row r="24" spans="1:7" s="20" customFormat="1" ht="12.75">
      <c r="A24" s="83" t="s">
        <v>59</v>
      </c>
      <c r="B24" s="80"/>
      <c r="C24" s="80" t="s">
        <v>158</v>
      </c>
      <c r="D24" s="80" t="s">
        <v>158</v>
      </c>
      <c r="E24" s="81">
        <f>E50+E55+E63</f>
        <v>128900</v>
      </c>
      <c r="F24" s="81">
        <f>F50+F55+F63</f>
        <v>115827.4</v>
      </c>
      <c r="G24" s="82">
        <f t="shared" si="0"/>
        <v>13072.600000000006</v>
      </c>
    </row>
    <row r="25" spans="1:7" s="20" customFormat="1" ht="12.75">
      <c r="A25" s="83" t="s">
        <v>60</v>
      </c>
      <c r="B25" s="80"/>
      <c r="C25" s="80" t="s">
        <v>159</v>
      </c>
      <c r="D25" s="80" t="s">
        <v>159</v>
      </c>
      <c r="E25" s="81">
        <f>E51</f>
        <v>426300</v>
      </c>
      <c r="F25" s="81">
        <f>F26+F27</f>
        <v>399777</v>
      </c>
      <c r="G25" s="82">
        <f t="shared" si="0"/>
        <v>26523</v>
      </c>
    </row>
    <row r="26" spans="1:7" s="20" customFormat="1" ht="22.5">
      <c r="A26" s="83" t="s">
        <v>61</v>
      </c>
      <c r="B26" s="80"/>
      <c r="C26" s="80" t="s">
        <v>160</v>
      </c>
      <c r="D26" s="80" t="s">
        <v>160</v>
      </c>
      <c r="E26" s="81">
        <f>E52</f>
        <v>82800</v>
      </c>
      <c r="F26" s="81">
        <f>F52</f>
        <v>67870</v>
      </c>
      <c r="G26" s="82">
        <f t="shared" si="0"/>
        <v>14930</v>
      </c>
    </row>
    <row r="27" spans="1:7" s="20" customFormat="1" ht="22.5">
      <c r="A27" s="83" t="s">
        <v>62</v>
      </c>
      <c r="B27" s="80"/>
      <c r="C27" s="80" t="s">
        <v>161</v>
      </c>
      <c r="D27" s="80" t="s">
        <v>161</v>
      </c>
      <c r="E27" s="81">
        <f>E53</f>
        <v>343500</v>
      </c>
      <c r="F27" s="81">
        <f>F53</f>
        <v>331907</v>
      </c>
      <c r="G27" s="82">
        <f t="shared" si="0"/>
        <v>11593</v>
      </c>
    </row>
    <row r="28" spans="1:7" s="20" customFormat="1" ht="45">
      <c r="A28" s="77" t="s">
        <v>63</v>
      </c>
      <c r="B28" s="75"/>
      <c r="C28" s="75" t="s">
        <v>162</v>
      </c>
      <c r="D28" s="75" t="s">
        <v>162</v>
      </c>
      <c r="E28" s="76">
        <f>E29</f>
        <v>1012700</v>
      </c>
      <c r="F28" s="76">
        <f>F29</f>
        <v>1012524.4299999999</v>
      </c>
      <c r="G28" s="48">
        <f t="shared" si="0"/>
        <v>175.5700000000652</v>
      </c>
    </row>
    <row r="29" spans="1:7" s="20" customFormat="1" ht="12.75">
      <c r="A29" s="77" t="s">
        <v>50</v>
      </c>
      <c r="B29" s="75"/>
      <c r="C29" s="75" t="s">
        <v>163</v>
      </c>
      <c r="D29" s="75" t="s">
        <v>163</v>
      </c>
      <c r="E29" s="76">
        <f>E30</f>
        <v>1012700</v>
      </c>
      <c r="F29" s="76">
        <f>F30</f>
        <v>1012524.4299999999</v>
      </c>
      <c r="G29" s="48">
        <f t="shared" si="0"/>
        <v>175.5700000000652</v>
      </c>
    </row>
    <row r="30" spans="1:7" s="20" customFormat="1" ht="22.5">
      <c r="A30" s="77" t="s">
        <v>246</v>
      </c>
      <c r="B30" s="75"/>
      <c r="C30" s="75" t="s">
        <v>164</v>
      </c>
      <c r="D30" s="75" t="s">
        <v>164</v>
      </c>
      <c r="E30" s="76">
        <f>E33+E32+E31</f>
        <v>1012700</v>
      </c>
      <c r="F30" s="76">
        <f>F31+F32+F33</f>
        <v>1012524.4299999999</v>
      </c>
      <c r="G30" s="48">
        <f t="shared" si="0"/>
        <v>175.5700000000652</v>
      </c>
    </row>
    <row r="31" spans="1:7" s="20" customFormat="1" ht="12.75">
      <c r="A31" s="77" t="s">
        <v>51</v>
      </c>
      <c r="B31" s="75"/>
      <c r="C31" s="75" t="s">
        <v>165</v>
      </c>
      <c r="D31" s="75" t="s">
        <v>165</v>
      </c>
      <c r="E31" s="76">
        <v>745600</v>
      </c>
      <c r="F31" s="76">
        <v>745597.95</v>
      </c>
      <c r="G31" s="48">
        <f t="shared" si="0"/>
        <v>2.050000000046566</v>
      </c>
    </row>
    <row r="32" spans="1:7" s="20" customFormat="1" ht="12.75">
      <c r="A32" s="77" t="s">
        <v>52</v>
      </c>
      <c r="B32" s="75"/>
      <c r="C32" s="75" t="s">
        <v>166</v>
      </c>
      <c r="D32" s="75" t="s">
        <v>166</v>
      </c>
      <c r="E32" s="76">
        <v>48800</v>
      </c>
      <c r="F32" s="76">
        <v>48712</v>
      </c>
      <c r="G32" s="48">
        <f t="shared" si="0"/>
        <v>88</v>
      </c>
    </row>
    <row r="33" spans="1:7" s="20" customFormat="1" ht="22.5">
      <c r="A33" s="77" t="s">
        <v>53</v>
      </c>
      <c r="B33" s="75"/>
      <c r="C33" s="75" t="s">
        <v>167</v>
      </c>
      <c r="D33" s="75" t="s">
        <v>167</v>
      </c>
      <c r="E33" s="76">
        <v>218300</v>
      </c>
      <c r="F33" s="76">
        <v>218214.48</v>
      </c>
      <c r="G33" s="48">
        <f t="shared" si="0"/>
        <v>85.51999999998952</v>
      </c>
    </row>
    <row r="34" spans="1:7" s="20" customFormat="1" ht="67.5">
      <c r="A34" s="77" t="s">
        <v>64</v>
      </c>
      <c r="B34" s="75"/>
      <c r="C34" s="75" t="s">
        <v>168</v>
      </c>
      <c r="D34" s="75" t="s">
        <v>168</v>
      </c>
      <c r="E34" s="76">
        <f>E35+E51</f>
        <v>6164200</v>
      </c>
      <c r="F34" s="76">
        <f>F35+F51</f>
        <v>5934712.119999999</v>
      </c>
      <c r="G34" s="48">
        <f t="shared" si="0"/>
        <v>229487.88000000082</v>
      </c>
    </row>
    <row r="35" spans="1:7" s="20" customFormat="1" ht="12.75">
      <c r="A35" s="77" t="s">
        <v>50</v>
      </c>
      <c r="B35" s="75"/>
      <c r="C35" s="75" t="s">
        <v>169</v>
      </c>
      <c r="D35" s="75" t="s">
        <v>169</v>
      </c>
      <c r="E35" s="76">
        <f>E36+E40+E46+E48+E50</f>
        <v>5737900</v>
      </c>
      <c r="F35" s="76">
        <f>F36+F40+F46+F48+F50</f>
        <v>5534935.119999999</v>
      </c>
      <c r="G35" s="48">
        <f t="shared" si="0"/>
        <v>202964.88000000082</v>
      </c>
    </row>
    <row r="36" spans="1:7" s="20" customFormat="1" ht="22.5">
      <c r="A36" s="77" t="s">
        <v>246</v>
      </c>
      <c r="B36" s="75"/>
      <c r="C36" s="75" t="s">
        <v>170</v>
      </c>
      <c r="D36" s="75" t="s">
        <v>170</v>
      </c>
      <c r="E36" s="76">
        <f>E39+E38+E37</f>
        <v>4805600</v>
      </c>
      <c r="F36" s="76">
        <f>F39+F38+F37</f>
        <v>4657075.6899999995</v>
      </c>
      <c r="G36" s="48">
        <f t="shared" si="0"/>
        <v>148524.31000000052</v>
      </c>
    </row>
    <row r="37" spans="1:7" s="20" customFormat="1" ht="12.75">
      <c r="A37" s="77" t="s">
        <v>51</v>
      </c>
      <c r="B37" s="75"/>
      <c r="C37" s="75" t="s">
        <v>171</v>
      </c>
      <c r="D37" s="75" t="s">
        <v>171</v>
      </c>
      <c r="E37" s="76">
        <v>3492900</v>
      </c>
      <c r="F37" s="76">
        <v>3397602.86</v>
      </c>
      <c r="G37" s="48">
        <f t="shared" si="0"/>
        <v>95297.14000000013</v>
      </c>
    </row>
    <row r="38" spans="1:7" s="20" customFormat="1" ht="12.75">
      <c r="A38" s="77" t="s">
        <v>52</v>
      </c>
      <c r="B38" s="75"/>
      <c r="C38" s="75" t="s">
        <v>172</v>
      </c>
      <c r="D38" s="75" t="s">
        <v>172</v>
      </c>
      <c r="E38" s="76">
        <v>257800</v>
      </c>
      <c r="F38" s="76">
        <v>244380</v>
      </c>
      <c r="G38" s="48">
        <f t="shared" si="0"/>
        <v>13420</v>
      </c>
    </row>
    <row r="39" spans="1:7" s="20" customFormat="1" ht="22.5">
      <c r="A39" s="77" t="s">
        <v>53</v>
      </c>
      <c r="B39" s="75"/>
      <c r="C39" s="75" t="s">
        <v>173</v>
      </c>
      <c r="D39" s="75" t="s">
        <v>173</v>
      </c>
      <c r="E39" s="76">
        <v>1054900</v>
      </c>
      <c r="F39" s="76">
        <v>1015092.83</v>
      </c>
      <c r="G39" s="48">
        <f t="shared" si="0"/>
        <v>39807.17000000004</v>
      </c>
    </row>
    <row r="40" spans="1:7" s="20" customFormat="1" ht="12.75">
      <c r="A40" s="77" t="s">
        <v>247</v>
      </c>
      <c r="B40" s="75"/>
      <c r="C40" s="75" t="s">
        <v>174</v>
      </c>
      <c r="D40" s="75" t="s">
        <v>174</v>
      </c>
      <c r="E40" s="76">
        <f>E41+E42+E43+E44+E45</f>
        <v>572870</v>
      </c>
      <c r="F40" s="76">
        <f>F41+F42+F43+F44+F45</f>
        <v>531569.09</v>
      </c>
      <c r="G40" s="48">
        <f t="shared" si="0"/>
        <v>41300.91000000003</v>
      </c>
    </row>
    <row r="41" spans="1:7" s="20" customFormat="1" ht="12.75">
      <c r="A41" s="77" t="s">
        <v>54</v>
      </c>
      <c r="B41" s="75"/>
      <c r="C41" s="75" t="s">
        <v>175</v>
      </c>
      <c r="D41" s="75" t="s">
        <v>175</v>
      </c>
      <c r="E41" s="76">
        <v>79000</v>
      </c>
      <c r="F41" s="76">
        <v>71444.81</v>
      </c>
      <c r="G41" s="48">
        <f t="shared" si="0"/>
        <v>7555.190000000002</v>
      </c>
    </row>
    <row r="42" spans="1:7" s="20" customFormat="1" ht="12.75">
      <c r="A42" s="77" t="s">
        <v>56</v>
      </c>
      <c r="B42" s="75"/>
      <c r="C42" s="75"/>
      <c r="D42" s="75" t="s">
        <v>270</v>
      </c>
      <c r="E42" s="76">
        <v>75300</v>
      </c>
      <c r="F42" s="76">
        <v>74507.87</v>
      </c>
      <c r="G42" s="48">
        <f t="shared" si="0"/>
        <v>792.1300000000047</v>
      </c>
    </row>
    <row r="43" spans="1:7" s="20" customFormat="1" ht="22.5">
      <c r="A43" s="77" t="s">
        <v>57</v>
      </c>
      <c r="B43" s="75"/>
      <c r="C43" s="75" t="s">
        <v>176</v>
      </c>
      <c r="D43" s="75" t="s">
        <v>176</v>
      </c>
      <c r="E43" s="76">
        <v>130000</v>
      </c>
      <c r="F43" s="76">
        <v>129343.64</v>
      </c>
      <c r="G43" s="48">
        <f t="shared" si="0"/>
        <v>656.3600000000006</v>
      </c>
    </row>
    <row r="44" spans="1:7" s="20" customFormat="1" ht="22.5">
      <c r="A44" s="77" t="s">
        <v>248</v>
      </c>
      <c r="B44" s="75"/>
      <c r="C44" s="75" t="s">
        <v>177</v>
      </c>
      <c r="D44" s="75" t="s">
        <v>177</v>
      </c>
      <c r="E44" s="76">
        <v>79970</v>
      </c>
      <c r="F44" s="76">
        <v>75012</v>
      </c>
      <c r="G44" s="48">
        <f t="shared" si="0"/>
        <v>4958</v>
      </c>
    </row>
    <row r="45" spans="1:7" s="20" customFormat="1" ht="12.75">
      <c r="A45" s="77" t="s">
        <v>249</v>
      </c>
      <c r="B45" s="75"/>
      <c r="C45" s="75" t="s">
        <v>178</v>
      </c>
      <c r="D45" s="75" t="s">
        <v>178</v>
      </c>
      <c r="E45" s="76">
        <v>208600</v>
      </c>
      <c r="F45" s="76">
        <v>181260.77</v>
      </c>
      <c r="G45" s="48">
        <f t="shared" si="0"/>
        <v>27339.23000000001</v>
      </c>
    </row>
    <row r="46" spans="1:7" s="20" customFormat="1" ht="22.5">
      <c r="A46" s="77" t="s">
        <v>250</v>
      </c>
      <c r="B46" s="75"/>
      <c r="C46" s="75" t="s">
        <v>179</v>
      </c>
      <c r="D46" s="75" t="s">
        <v>179</v>
      </c>
      <c r="E46" s="76">
        <f>E47</f>
        <v>26730</v>
      </c>
      <c r="F46" s="76">
        <f>F47</f>
        <v>26730</v>
      </c>
      <c r="G46" s="48">
        <f t="shared" si="0"/>
        <v>0</v>
      </c>
    </row>
    <row r="47" spans="1:7" s="20" customFormat="1" ht="33.75">
      <c r="A47" s="77" t="s">
        <v>58</v>
      </c>
      <c r="B47" s="75"/>
      <c r="C47" s="75" t="s">
        <v>180</v>
      </c>
      <c r="D47" s="75" t="s">
        <v>180</v>
      </c>
      <c r="E47" s="76">
        <v>26730</v>
      </c>
      <c r="F47" s="76">
        <v>26730</v>
      </c>
      <c r="G47" s="48">
        <f t="shared" si="0"/>
        <v>0</v>
      </c>
    </row>
    <row r="48" spans="1:7" s="20" customFormat="1" ht="12.75">
      <c r="A48" s="77" t="s">
        <v>74</v>
      </c>
      <c r="B48" s="75"/>
      <c r="C48" s="75"/>
      <c r="D48" s="75" t="s">
        <v>414</v>
      </c>
      <c r="E48" s="76">
        <f>E49</f>
        <v>293800</v>
      </c>
      <c r="F48" s="76">
        <f>F49</f>
        <v>293720</v>
      </c>
      <c r="G48" s="48">
        <f>E48-F48</f>
        <v>80</v>
      </c>
    </row>
    <row r="49" spans="1:7" s="20" customFormat="1" ht="22.5">
      <c r="A49" s="77" t="s">
        <v>75</v>
      </c>
      <c r="B49" s="75"/>
      <c r="C49" s="75"/>
      <c r="D49" s="75" t="s">
        <v>411</v>
      </c>
      <c r="E49" s="76">
        <v>293800</v>
      </c>
      <c r="F49" s="76">
        <v>293720</v>
      </c>
      <c r="G49" s="48">
        <f t="shared" si="0"/>
        <v>80</v>
      </c>
    </row>
    <row r="50" spans="1:7" s="20" customFormat="1" ht="12.75">
      <c r="A50" s="77" t="s">
        <v>59</v>
      </c>
      <c r="B50" s="75"/>
      <c r="C50" s="75"/>
      <c r="D50" s="75" t="s">
        <v>181</v>
      </c>
      <c r="E50" s="76">
        <v>38900</v>
      </c>
      <c r="F50" s="76">
        <v>25840.34</v>
      </c>
      <c r="G50" s="48">
        <f t="shared" si="0"/>
        <v>13059.66</v>
      </c>
    </row>
    <row r="51" spans="1:7" s="20" customFormat="1" ht="12.75">
      <c r="A51" s="77" t="s">
        <v>60</v>
      </c>
      <c r="B51" s="75"/>
      <c r="C51" s="75"/>
      <c r="D51" s="75" t="s">
        <v>182</v>
      </c>
      <c r="E51" s="76">
        <f>E52+E53</f>
        <v>426300</v>
      </c>
      <c r="F51" s="76">
        <f>F52+F53</f>
        <v>399777</v>
      </c>
      <c r="G51" s="48">
        <f t="shared" si="0"/>
        <v>26523</v>
      </c>
    </row>
    <row r="52" spans="1:7" s="20" customFormat="1" ht="22.5">
      <c r="A52" s="77" t="s">
        <v>61</v>
      </c>
      <c r="B52" s="75"/>
      <c r="C52" s="75" t="s">
        <v>181</v>
      </c>
      <c r="D52" s="75" t="s">
        <v>183</v>
      </c>
      <c r="E52" s="76">
        <v>82800</v>
      </c>
      <c r="F52" s="76">
        <v>67870</v>
      </c>
      <c r="G52" s="48">
        <f t="shared" si="0"/>
        <v>14930</v>
      </c>
    </row>
    <row r="53" spans="1:7" s="20" customFormat="1" ht="22.5">
      <c r="A53" s="77" t="s">
        <v>62</v>
      </c>
      <c r="B53" s="75"/>
      <c r="C53" s="75" t="s">
        <v>182</v>
      </c>
      <c r="D53" s="75" t="s">
        <v>184</v>
      </c>
      <c r="E53" s="76">
        <v>343500</v>
      </c>
      <c r="F53" s="76">
        <v>331907</v>
      </c>
      <c r="G53" s="48">
        <f t="shared" si="0"/>
        <v>11593</v>
      </c>
    </row>
    <row r="54" spans="1:7" s="20" customFormat="1" ht="22.5">
      <c r="A54" s="77" t="s">
        <v>391</v>
      </c>
      <c r="B54" s="75"/>
      <c r="C54" s="75"/>
      <c r="D54" s="75" t="s">
        <v>390</v>
      </c>
      <c r="E54" s="76">
        <f>E55</f>
        <v>80000</v>
      </c>
      <c r="F54" s="76">
        <f>F55</f>
        <v>79987.06</v>
      </c>
      <c r="G54" s="48">
        <f t="shared" si="0"/>
        <v>12.940000000002328</v>
      </c>
    </row>
    <row r="55" spans="1:7" s="20" customFormat="1" ht="12.75">
      <c r="A55" s="77" t="s">
        <v>59</v>
      </c>
      <c r="B55" s="75"/>
      <c r="C55" s="75"/>
      <c r="D55" s="75" t="s">
        <v>361</v>
      </c>
      <c r="E55" s="76">
        <v>80000</v>
      </c>
      <c r="F55" s="76">
        <v>79987.06</v>
      </c>
      <c r="G55" s="48">
        <f t="shared" si="0"/>
        <v>12.940000000002328</v>
      </c>
    </row>
    <row r="56" spans="1:7" s="20" customFormat="1" ht="22.5">
      <c r="A56" s="77" t="s">
        <v>267</v>
      </c>
      <c r="B56" s="75"/>
      <c r="C56" s="75"/>
      <c r="D56" s="75" t="s">
        <v>266</v>
      </c>
      <c r="E56" s="76">
        <f>E57</f>
        <v>413800</v>
      </c>
      <c r="F56" s="76">
        <f>F57</f>
        <v>401560.19</v>
      </c>
      <c r="G56" s="48">
        <f t="shared" si="0"/>
        <v>12239.809999999998</v>
      </c>
    </row>
    <row r="57" spans="1:7" s="20" customFormat="1" ht="12.75">
      <c r="A57" s="77" t="s">
        <v>50</v>
      </c>
      <c r="B57" s="75"/>
      <c r="C57" s="75"/>
      <c r="D57" s="75" t="s">
        <v>265</v>
      </c>
      <c r="E57" s="76">
        <f>E58+E61+E63</f>
        <v>413800</v>
      </c>
      <c r="F57" s="76">
        <f>F58+F61+F63</f>
        <v>401560.19</v>
      </c>
      <c r="G57" s="48">
        <f t="shared" si="0"/>
        <v>12239.809999999998</v>
      </c>
    </row>
    <row r="58" spans="1:7" s="20" customFormat="1" ht="12.75">
      <c r="A58" s="77" t="s">
        <v>247</v>
      </c>
      <c r="B58" s="75"/>
      <c r="C58" s="75"/>
      <c r="D58" s="75" t="s">
        <v>271</v>
      </c>
      <c r="E58" s="76">
        <f>E59+E60</f>
        <v>383800</v>
      </c>
      <c r="F58" s="76">
        <f>F59+F60</f>
        <v>378060.19</v>
      </c>
      <c r="G58" s="48">
        <f t="shared" si="0"/>
        <v>5739.809999999998</v>
      </c>
    </row>
    <row r="59" spans="1:7" s="20" customFormat="1" ht="22.5">
      <c r="A59" s="77" t="s">
        <v>248</v>
      </c>
      <c r="B59" s="75"/>
      <c r="C59" s="75"/>
      <c r="D59" s="75" t="s">
        <v>325</v>
      </c>
      <c r="E59" s="76">
        <v>30000</v>
      </c>
      <c r="F59" s="76">
        <v>29981</v>
      </c>
      <c r="G59" s="48">
        <f t="shared" si="0"/>
        <v>19</v>
      </c>
    </row>
    <row r="60" spans="1:7" s="20" customFormat="1" ht="12.75">
      <c r="A60" s="77" t="s">
        <v>249</v>
      </c>
      <c r="B60" s="75"/>
      <c r="C60" s="75"/>
      <c r="D60" s="75" t="s">
        <v>272</v>
      </c>
      <c r="E60" s="76">
        <v>353800</v>
      </c>
      <c r="F60" s="76">
        <v>348079.19</v>
      </c>
      <c r="G60" s="48">
        <f t="shared" si="0"/>
        <v>5720.809999999998</v>
      </c>
    </row>
    <row r="61" spans="1:7" s="20" customFormat="1" ht="12.75">
      <c r="A61" s="77" t="s">
        <v>74</v>
      </c>
      <c r="B61" s="75"/>
      <c r="C61" s="75"/>
      <c r="D61" s="75" t="s">
        <v>326</v>
      </c>
      <c r="E61" s="76">
        <v>20000</v>
      </c>
      <c r="F61" s="76">
        <f>F62</f>
        <v>13500</v>
      </c>
      <c r="G61" s="48">
        <f t="shared" si="0"/>
        <v>6500</v>
      </c>
    </row>
    <row r="62" spans="1:7" s="20" customFormat="1" ht="22.5">
      <c r="A62" s="77" t="s">
        <v>75</v>
      </c>
      <c r="B62" s="75"/>
      <c r="C62" s="75"/>
      <c r="D62" s="75" t="s">
        <v>327</v>
      </c>
      <c r="E62" s="76">
        <v>20000</v>
      </c>
      <c r="F62" s="76">
        <v>13500</v>
      </c>
      <c r="G62" s="48">
        <f t="shared" si="0"/>
        <v>6500</v>
      </c>
    </row>
    <row r="63" spans="1:7" s="20" customFormat="1" ht="12.75">
      <c r="A63" s="77" t="s">
        <v>59</v>
      </c>
      <c r="B63" s="75"/>
      <c r="C63" s="75"/>
      <c r="D63" s="75" t="s">
        <v>309</v>
      </c>
      <c r="E63" s="76">
        <v>10000</v>
      </c>
      <c r="F63" s="76">
        <v>10000</v>
      </c>
      <c r="G63" s="48">
        <f t="shared" si="0"/>
        <v>0</v>
      </c>
    </row>
    <row r="64" spans="1:7" s="20" customFormat="1" ht="12.75">
      <c r="A64" s="77" t="s">
        <v>65</v>
      </c>
      <c r="B64" s="75"/>
      <c r="C64" s="75" t="s">
        <v>185</v>
      </c>
      <c r="D64" s="75" t="s">
        <v>185</v>
      </c>
      <c r="E64" s="76">
        <f>E65</f>
        <v>329500</v>
      </c>
      <c r="F64" s="76">
        <f>F65</f>
        <v>329500</v>
      </c>
      <c r="G64" s="48">
        <f t="shared" si="0"/>
        <v>0</v>
      </c>
    </row>
    <row r="65" spans="1:7" s="20" customFormat="1" ht="12.75">
      <c r="A65" s="77" t="s">
        <v>50</v>
      </c>
      <c r="B65" s="75"/>
      <c r="C65" s="75" t="s">
        <v>186</v>
      </c>
      <c r="D65" s="75" t="s">
        <v>186</v>
      </c>
      <c r="E65" s="76">
        <f>E66</f>
        <v>329500</v>
      </c>
      <c r="F65" s="76">
        <f>F66</f>
        <v>329500</v>
      </c>
      <c r="G65" s="48">
        <f t="shared" si="0"/>
        <v>0</v>
      </c>
    </row>
    <row r="66" spans="1:7" s="20" customFormat="1" ht="22.5">
      <c r="A66" s="77" t="s">
        <v>246</v>
      </c>
      <c r="B66" s="75"/>
      <c r="C66" s="75" t="s">
        <v>187</v>
      </c>
      <c r="D66" s="75" t="s">
        <v>187</v>
      </c>
      <c r="E66" s="76">
        <f>E67+E68</f>
        <v>329500</v>
      </c>
      <c r="F66" s="76">
        <f>F67+F68</f>
        <v>329500</v>
      </c>
      <c r="G66" s="48">
        <f t="shared" si="0"/>
        <v>0</v>
      </c>
    </row>
    <row r="67" spans="1:7" s="20" customFormat="1" ht="12.75">
      <c r="A67" s="77" t="s">
        <v>51</v>
      </c>
      <c r="B67" s="75"/>
      <c r="C67" s="75" t="s">
        <v>188</v>
      </c>
      <c r="D67" s="75" t="s">
        <v>188</v>
      </c>
      <c r="E67" s="76">
        <v>253280</v>
      </c>
      <c r="F67" s="76">
        <f>F72</f>
        <v>253280</v>
      </c>
      <c r="G67" s="48">
        <f t="shared" si="0"/>
        <v>0</v>
      </c>
    </row>
    <row r="68" spans="1:7" s="20" customFormat="1" ht="22.5">
      <c r="A68" s="77" t="s">
        <v>53</v>
      </c>
      <c r="B68" s="75"/>
      <c r="C68" s="75" t="s">
        <v>189</v>
      </c>
      <c r="D68" s="75" t="s">
        <v>189</v>
      </c>
      <c r="E68" s="76">
        <v>76220</v>
      </c>
      <c r="F68" s="76">
        <f>F73</f>
        <v>76220</v>
      </c>
      <c r="G68" s="48">
        <f t="shared" si="0"/>
        <v>0</v>
      </c>
    </row>
    <row r="69" spans="1:7" s="20" customFormat="1" ht="22.5">
      <c r="A69" s="77" t="s">
        <v>66</v>
      </c>
      <c r="B69" s="75"/>
      <c r="C69" s="75" t="s">
        <v>190</v>
      </c>
      <c r="D69" s="75" t="s">
        <v>190</v>
      </c>
      <c r="E69" s="76">
        <f>E70</f>
        <v>329500</v>
      </c>
      <c r="F69" s="76">
        <f>F70</f>
        <v>329500</v>
      </c>
      <c r="G69" s="48">
        <f t="shared" si="0"/>
        <v>0</v>
      </c>
    </row>
    <row r="70" spans="1:7" s="20" customFormat="1" ht="12.75">
      <c r="A70" s="77" t="s">
        <v>50</v>
      </c>
      <c r="B70" s="75"/>
      <c r="C70" s="75" t="s">
        <v>191</v>
      </c>
      <c r="D70" s="75" t="s">
        <v>191</v>
      </c>
      <c r="E70" s="76">
        <f>E71</f>
        <v>329500</v>
      </c>
      <c r="F70" s="76">
        <f>F71</f>
        <v>329500</v>
      </c>
      <c r="G70" s="48">
        <f t="shared" si="0"/>
        <v>0</v>
      </c>
    </row>
    <row r="71" spans="1:7" s="20" customFormat="1" ht="22.5">
      <c r="A71" s="77" t="s">
        <v>246</v>
      </c>
      <c r="B71" s="75"/>
      <c r="C71" s="75" t="s">
        <v>192</v>
      </c>
      <c r="D71" s="75" t="s">
        <v>192</v>
      </c>
      <c r="E71" s="76">
        <f>E72+E73</f>
        <v>329500</v>
      </c>
      <c r="F71" s="76">
        <f>F72+F73</f>
        <v>329500</v>
      </c>
      <c r="G71" s="48">
        <f t="shared" si="0"/>
        <v>0</v>
      </c>
    </row>
    <row r="72" spans="1:7" s="20" customFormat="1" ht="12.75">
      <c r="A72" s="77" t="s">
        <v>51</v>
      </c>
      <c r="B72" s="75"/>
      <c r="C72" s="75" t="s">
        <v>193</v>
      </c>
      <c r="D72" s="75" t="s">
        <v>193</v>
      </c>
      <c r="E72" s="76">
        <v>253280</v>
      </c>
      <c r="F72" s="76">
        <v>253280</v>
      </c>
      <c r="G72" s="48">
        <f t="shared" si="0"/>
        <v>0</v>
      </c>
    </row>
    <row r="73" spans="1:7" s="20" customFormat="1" ht="22.5">
      <c r="A73" s="77" t="s">
        <v>53</v>
      </c>
      <c r="B73" s="75"/>
      <c r="C73" s="75" t="s">
        <v>194</v>
      </c>
      <c r="D73" s="75" t="s">
        <v>194</v>
      </c>
      <c r="E73" s="76">
        <v>76220</v>
      </c>
      <c r="F73" s="76">
        <v>76220</v>
      </c>
      <c r="G73" s="48">
        <f t="shared" si="0"/>
        <v>0</v>
      </c>
    </row>
    <row r="74" spans="1:7" s="20" customFormat="1" ht="22.5">
      <c r="A74" s="77" t="s">
        <v>67</v>
      </c>
      <c r="B74" s="75"/>
      <c r="C74" s="75" t="s">
        <v>195</v>
      </c>
      <c r="D74" s="75" t="s">
        <v>195</v>
      </c>
      <c r="E74" s="76">
        <f>E75+E80</f>
        <v>533200</v>
      </c>
      <c r="F74" s="76">
        <f>F83</f>
        <v>526548</v>
      </c>
      <c r="G74" s="48">
        <f t="shared" si="0"/>
        <v>6652</v>
      </c>
    </row>
    <row r="75" spans="1:7" s="20" customFormat="1" ht="12.75">
      <c r="A75" s="77" t="s">
        <v>50</v>
      </c>
      <c r="B75" s="75"/>
      <c r="C75" s="75" t="s">
        <v>196</v>
      </c>
      <c r="D75" s="75" t="s">
        <v>196</v>
      </c>
      <c r="E75" s="76">
        <f>E76+E78</f>
        <v>504600</v>
      </c>
      <c r="F75" s="76">
        <f>F84</f>
        <v>503440</v>
      </c>
      <c r="G75" s="48">
        <f t="shared" si="0"/>
        <v>1160</v>
      </c>
    </row>
    <row r="76" spans="1:7" s="20" customFormat="1" ht="12.75">
      <c r="A76" s="77" t="s">
        <v>247</v>
      </c>
      <c r="B76" s="75"/>
      <c r="C76" s="75"/>
      <c r="D76" s="75" t="s">
        <v>299</v>
      </c>
      <c r="E76" s="76">
        <f>E77</f>
        <v>77000</v>
      </c>
      <c r="F76" s="76">
        <f>F77</f>
        <v>11840</v>
      </c>
      <c r="G76" s="48">
        <f t="shared" si="0"/>
        <v>65160</v>
      </c>
    </row>
    <row r="77" spans="1:7" s="20" customFormat="1" ht="12.75">
      <c r="A77" s="77" t="s">
        <v>249</v>
      </c>
      <c r="B77" s="75"/>
      <c r="C77" s="75"/>
      <c r="D77" s="75" t="s">
        <v>300</v>
      </c>
      <c r="E77" s="76">
        <v>77000</v>
      </c>
      <c r="F77" s="76">
        <v>11840</v>
      </c>
      <c r="G77" s="48">
        <f t="shared" si="0"/>
        <v>65160</v>
      </c>
    </row>
    <row r="78" spans="1:7" s="20" customFormat="1" ht="22.5">
      <c r="A78" s="77" t="s">
        <v>250</v>
      </c>
      <c r="B78" s="75"/>
      <c r="C78" s="75" t="s">
        <v>197</v>
      </c>
      <c r="D78" s="75" t="s">
        <v>197</v>
      </c>
      <c r="E78" s="76">
        <f>E79</f>
        <v>427600</v>
      </c>
      <c r="F78" s="76">
        <f>F79</f>
        <v>427600</v>
      </c>
      <c r="G78" s="48">
        <f t="shared" si="0"/>
        <v>0</v>
      </c>
    </row>
    <row r="79" spans="1:7" s="20" customFormat="1" ht="33.75">
      <c r="A79" s="77" t="s">
        <v>58</v>
      </c>
      <c r="B79" s="75"/>
      <c r="C79" s="75" t="s">
        <v>198</v>
      </c>
      <c r="D79" s="75" t="s">
        <v>198</v>
      </c>
      <c r="E79" s="76">
        <v>427600</v>
      </c>
      <c r="F79" s="76">
        <f>F88</f>
        <v>427600</v>
      </c>
      <c r="G79" s="48">
        <f t="shared" si="0"/>
        <v>0</v>
      </c>
    </row>
    <row r="80" spans="1:7" s="20" customFormat="1" ht="12.75">
      <c r="A80" s="77" t="s">
        <v>60</v>
      </c>
      <c r="B80" s="75"/>
      <c r="C80" s="75"/>
      <c r="D80" s="75" t="s">
        <v>301</v>
      </c>
      <c r="E80" s="76">
        <f>E82+E81</f>
        <v>28600</v>
      </c>
      <c r="F80" s="76">
        <f>F82+F81</f>
        <v>23108</v>
      </c>
      <c r="G80" s="48">
        <f t="shared" si="0"/>
        <v>5492</v>
      </c>
    </row>
    <row r="81" spans="1:7" s="20" customFormat="1" ht="22.5">
      <c r="A81" s="77" t="s">
        <v>61</v>
      </c>
      <c r="B81" s="75"/>
      <c r="C81" s="75"/>
      <c r="D81" s="75" t="s">
        <v>293</v>
      </c>
      <c r="E81" s="76">
        <v>3600</v>
      </c>
      <c r="F81" s="76">
        <v>0</v>
      </c>
      <c r="G81" s="48">
        <f t="shared" si="0"/>
        <v>3600</v>
      </c>
    </row>
    <row r="82" spans="1:7" s="20" customFormat="1" ht="22.5">
      <c r="A82" s="77" t="s">
        <v>62</v>
      </c>
      <c r="B82" s="75"/>
      <c r="C82" s="75"/>
      <c r="D82" s="75" t="s">
        <v>294</v>
      </c>
      <c r="E82" s="76">
        <v>25000</v>
      </c>
      <c r="F82" s="76">
        <f>F91</f>
        <v>23108</v>
      </c>
      <c r="G82" s="48">
        <f t="shared" si="0"/>
        <v>1892</v>
      </c>
    </row>
    <row r="83" spans="1:7" s="20" customFormat="1" ht="45">
      <c r="A83" s="77" t="s">
        <v>68</v>
      </c>
      <c r="B83" s="75"/>
      <c r="C83" s="75" t="s">
        <v>199</v>
      </c>
      <c r="D83" s="75" t="s">
        <v>199</v>
      </c>
      <c r="E83" s="76">
        <f>E84+E89</f>
        <v>533200</v>
      </c>
      <c r="F83" s="76">
        <f>F84+F89</f>
        <v>526548</v>
      </c>
      <c r="G83" s="48">
        <f t="shared" si="0"/>
        <v>6652</v>
      </c>
    </row>
    <row r="84" spans="1:7" s="20" customFormat="1" ht="12.75">
      <c r="A84" s="77" t="s">
        <v>50</v>
      </c>
      <c r="B84" s="75"/>
      <c r="C84" s="75" t="s">
        <v>200</v>
      </c>
      <c r="D84" s="75" t="s">
        <v>200</v>
      </c>
      <c r="E84" s="76">
        <f>E85+E87</f>
        <v>504600</v>
      </c>
      <c r="F84" s="76">
        <f>F85+F87</f>
        <v>503440</v>
      </c>
      <c r="G84" s="48">
        <f aca="true" t="shared" si="2" ref="G84:G170">E84-F84</f>
        <v>1160</v>
      </c>
    </row>
    <row r="85" spans="1:7" s="20" customFormat="1" ht="12.75">
      <c r="A85" s="77" t="s">
        <v>247</v>
      </c>
      <c r="B85" s="75"/>
      <c r="C85" s="75"/>
      <c r="D85" s="75" t="s">
        <v>295</v>
      </c>
      <c r="E85" s="76">
        <f>E86</f>
        <v>77000</v>
      </c>
      <c r="F85" s="76">
        <f>F86</f>
        <v>75840</v>
      </c>
      <c r="G85" s="48">
        <f t="shared" si="2"/>
        <v>1160</v>
      </c>
    </row>
    <row r="86" spans="1:7" s="20" customFormat="1" ht="12.75">
      <c r="A86" s="77" t="s">
        <v>249</v>
      </c>
      <c r="B86" s="75"/>
      <c r="C86" s="75"/>
      <c r="D86" s="75" t="s">
        <v>302</v>
      </c>
      <c r="E86" s="76">
        <v>77000</v>
      </c>
      <c r="F86" s="76">
        <v>75840</v>
      </c>
      <c r="G86" s="48">
        <f t="shared" si="2"/>
        <v>1160</v>
      </c>
    </row>
    <row r="87" spans="1:7" s="20" customFormat="1" ht="22.5">
      <c r="A87" s="77" t="s">
        <v>250</v>
      </c>
      <c r="B87" s="75"/>
      <c r="C87" s="75" t="s">
        <v>201</v>
      </c>
      <c r="D87" s="75" t="s">
        <v>201</v>
      </c>
      <c r="E87" s="76">
        <v>427600</v>
      </c>
      <c r="F87" s="76">
        <f>F88</f>
        <v>427600</v>
      </c>
      <c r="G87" s="48">
        <f t="shared" si="2"/>
        <v>0</v>
      </c>
    </row>
    <row r="88" spans="1:7" s="20" customFormat="1" ht="33.75">
      <c r="A88" s="77" t="s">
        <v>58</v>
      </c>
      <c r="B88" s="75"/>
      <c r="C88" s="75" t="s">
        <v>202</v>
      </c>
      <c r="D88" s="75" t="s">
        <v>202</v>
      </c>
      <c r="E88" s="76">
        <v>427600</v>
      </c>
      <c r="F88" s="76">
        <v>427600</v>
      </c>
      <c r="G88" s="48">
        <f t="shared" si="2"/>
        <v>0</v>
      </c>
    </row>
    <row r="89" spans="1:7" s="20" customFormat="1" ht="12.75">
      <c r="A89" s="77" t="s">
        <v>60</v>
      </c>
      <c r="B89" s="75"/>
      <c r="C89" s="75"/>
      <c r="D89" s="75" t="s">
        <v>296</v>
      </c>
      <c r="E89" s="76">
        <f>E90+E91</f>
        <v>28600</v>
      </c>
      <c r="F89" s="76">
        <f>F90+F91</f>
        <v>23108</v>
      </c>
      <c r="G89" s="48">
        <f t="shared" si="2"/>
        <v>5492</v>
      </c>
    </row>
    <row r="90" spans="1:7" s="20" customFormat="1" ht="22.5">
      <c r="A90" s="77" t="s">
        <v>61</v>
      </c>
      <c r="B90" s="75"/>
      <c r="C90" s="75"/>
      <c r="D90" s="75" t="s">
        <v>297</v>
      </c>
      <c r="E90" s="76">
        <v>3600</v>
      </c>
      <c r="F90" s="76">
        <v>0</v>
      </c>
      <c r="G90" s="48">
        <f t="shared" si="2"/>
        <v>3600</v>
      </c>
    </row>
    <row r="91" spans="1:7" s="20" customFormat="1" ht="22.5">
      <c r="A91" s="77" t="s">
        <v>62</v>
      </c>
      <c r="B91" s="75"/>
      <c r="C91" s="75"/>
      <c r="D91" s="75" t="s">
        <v>298</v>
      </c>
      <c r="E91" s="76">
        <v>25000</v>
      </c>
      <c r="F91" s="76">
        <v>23108</v>
      </c>
      <c r="G91" s="48">
        <f t="shared" si="2"/>
        <v>1892</v>
      </c>
    </row>
    <row r="92" spans="1:7" s="20" customFormat="1" ht="12.75">
      <c r="A92" s="77" t="s">
        <v>69</v>
      </c>
      <c r="B92" s="75"/>
      <c r="C92" s="75" t="s">
        <v>203</v>
      </c>
      <c r="D92" s="75" t="s">
        <v>203</v>
      </c>
      <c r="E92" s="76">
        <f>E101</f>
        <v>2092900</v>
      </c>
      <c r="F92" s="76">
        <f aca="true" t="shared" si="3" ref="F92:F100">F101</f>
        <v>2067979.79</v>
      </c>
      <c r="G92" s="48">
        <f t="shared" si="2"/>
        <v>24920.209999999963</v>
      </c>
    </row>
    <row r="93" spans="1:7" s="20" customFormat="1" ht="12.75">
      <c r="A93" s="77" t="s">
        <v>50</v>
      </c>
      <c r="B93" s="75"/>
      <c r="C93" s="75" t="s">
        <v>204</v>
      </c>
      <c r="D93" s="75" t="s">
        <v>204</v>
      </c>
      <c r="E93" s="76">
        <f>E94+E97</f>
        <v>2026900</v>
      </c>
      <c r="F93" s="76">
        <f t="shared" si="3"/>
        <v>2001979.79</v>
      </c>
      <c r="G93" s="48">
        <f t="shared" si="2"/>
        <v>24920.209999999963</v>
      </c>
    </row>
    <row r="94" spans="1:7" s="20" customFormat="1" ht="12.75">
      <c r="A94" s="77" t="s">
        <v>247</v>
      </c>
      <c r="B94" s="75"/>
      <c r="C94" s="75" t="s">
        <v>205</v>
      </c>
      <c r="D94" s="75" t="s">
        <v>205</v>
      </c>
      <c r="E94" s="76">
        <f>E95+E96</f>
        <v>2007900</v>
      </c>
      <c r="F94" s="76">
        <f t="shared" si="3"/>
        <v>1983019.79</v>
      </c>
      <c r="G94" s="48">
        <f t="shared" si="2"/>
        <v>24880.209999999963</v>
      </c>
    </row>
    <row r="95" spans="1:7" s="20" customFormat="1" ht="22.5">
      <c r="A95" s="77" t="s">
        <v>248</v>
      </c>
      <c r="B95" s="75"/>
      <c r="C95" s="75" t="s">
        <v>251</v>
      </c>
      <c r="D95" s="75" t="s">
        <v>251</v>
      </c>
      <c r="E95" s="76">
        <f>E104</f>
        <v>1852000</v>
      </c>
      <c r="F95" s="76">
        <v>996452.08</v>
      </c>
      <c r="G95" s="48">
        <f t="shared" si="2"/>
        <v>855547.92</v>
      </c>
    </row>
    <row r="96" spans="1:7" s="20" customFormat="1" ht="12.75">
      <c r="A96" s="77" t="s">
        <v>249</v>
      </c>
      <c r="B96" s="75"/>
      <c r="C96" s="75" t="s">
        <v>206</v>
      </c>
      <c r="D96" s="75" t="s">
        <v>206</v>
      </c>
      <c r="E96" s="76">
        <f>E105</f>
        <v>155900</v>
      </c>
      <c r="F96" s="76">
        <f t="shared" si="3"/>
        <v>153836</v>
      </c>
      <c r="G96" s="48">
        <f t="shared" si="2"/>
        <v>2064</v>
      </c>
    </row>
    <row r="97" spans="1:7" s="20" customFormat="1" ht="12.75">
      <c r="A97" s="77" t="s">
        <v>59</v>
      </c>
      <c r="B97" s="75"/>
      <c r="C97" s="75" t="s">
        <v>252</v>
      </c>
      <c r="D97" s="75" t="s">
        <v>252</v>
      </c>
      <c r="E97" s="76">
        <f>E106</f>
        <v>19000</v>
      </c>
      <c r="F97" s="76">
        <f t="shared" si="3"/>
        <v>18960</v>
      </c>
      <c r="G97" s="48">
        <f t="shared" si="2"/>
        <v>40</v>
      </c>
    </row>
    <row r="98" spans="1:7" s="20" customFormat="1" ht="12.75">
      <c r="A98" s="77" t="s">
        <v>60</v>
      </c>
      <c r="B98" s="75"/>
      <c r="C98" s="75"/>
      <c r="D98" s="75" t="s">
        <v>338</v>
      </c>
      <c r="E98" s="76">
        <f>E99+E100</f>
        <v>66000</v>
      </c>
      <c r="F98" s="76">
        <f t="shared" si="3"/>
        <v>66000</v>
      </c>
      <c r="G98" s="48">
        <f t="shared" si="2"/>
        <v>0</v>
      </c>
    </row>
    <row r="99" spans="1:7" s="20" customFormat="1" ht="22.5">
      <c r="A99" s="77" t="s">
        <v>61</v>
      </c>
      <c r="B99" s="75"/>
      <c r="C99" s="75"/>
      <c r="D99" s="75" t="s">
        <v>339</v>
      </c>
      <c r="E99" s="76">
        <f>E108</f>
        <v>62400</v>
      </c>
      <c r="F99" s="76">
        <f t="shared" si="3"/>
        <v>62400</v>
      </c>
      <c r="G99" s="48">
        <f t="shared" si="2"/>
        <v>0</v>
      </c>
    </row>
    <row r="100" spans="1:7" s="20" customFormat="1" ht="22.5">
      <c r="A100" s="77" t="s">
        <v>62</v>
      </c>
      <c r="B100" s="75"/>
      <c r="C100" s="75"/>
      <c r="D100" s="75" t="s">
        <v>347</v>
      </c>
      <c r="E100" s="76">
        <f>E109</f>
        <v>3600</v>
      </c>
      <c r="F100" s="76">
        <f t="shared" si="3"/>
        <v>3600</v>
      </c>
      <c r="G100" s="48">
        <f>E100-F100</f>
        <v>0</v>
      </c>
    </row>
    <row r="101" spans="1:7" s="20" customFormat="1" ht="22.5">
      <c r="A101" s="77" t="s">
        <v>253</v>
      </c>
      <c r="B101" s="75"/>
      <c r="C101" s="75" t="s">
        <v>254</v>
      </c>
      <c r="D101" s="75" t="s">
        <v>254</v>
      </c>
      <c r="E101" s="76">
        <f>E102+E107</f>
        <v>2092900</v>
      </c>
      <c r="F101" s="76">
        <f>F102+F107</f>
        <v>2067979.79</v>
      </c>
      <c r="G101" s="48">
        <f t="shared" si="2"/>
        <v>24920.209999999963</v>
      </c>
    </row>
    <row r="102" spans="1:7" s="20" customFormat="1" ht="12.75">
      <c r="A102" s="77" t="s">
        <v>50</v>
      </c>
      <c r="B102" s="75"/>
      <c r="C102" s="75" t="s">
        <v>255</v>
      </c>
      <c r="D102" s="75" t="s">
        <v>255</v>
      </c>
      <c r="E102" s="76">
        <f>E103+E106</f>
        <v>2026900</v>
      </c>
      <c r="F102" s="76">
        <f>F103+F106</f>
        <v>2001979.79</v>
      </c>
      <c r="G102" s="48">
        <f t="shared" si="2"/>
        <v>24920.209999999963</v>
      </c>
    </row>
    <row r="103" spans="1:7" s="20" customFormat="1" ht="12.75">
      <c r="A103" s="77" t="s">
        <v>247</v>
      </c>
      <c r="B103" s="75"/>
      <c r="C103" s="75" t="s">
        <v>256</v>
      </c>
      <c r="D103" s="75" t="s">
        <v>256</v>
      </c>
      <c r="E103" s="76">
        <f>E104+E105</f>
        <v>2007900</v>
      </c>
      <c r="F103" s="76">
        <f>F105+F104</f>
        <v>1983019.79</v>
      </c>
      <c r="G103" s="48">
        <f t="shared" si="2"/>
        <v>24880.209999999963</v>
      </c>
    </row>
    <row r="104" spans="1:7" s="20" customFormat="1" ht="22.5">
      <c r="A104" s="77" t="s">
        <v>248</v>
      </c>
      <c r="B104" s="75"/>
      <c r="C104" s="75" t="s">
        <v>257</v>
      </c>
      <c r="D104" s="75" t="s">
        <v>257</v>
      </c>
      <c r="E104" s="76">
        <v>1852000</v>
      </c>
      <c r="F104" s="76">
        <v>1829183.79</v>
      </c>
      <c r="G104" s="48">
        <f t="shared" si="2"/>
        <v>22816.209999999963</v>
      </c>
    </row>
    <row r="105" spans="1:7" s="20" customFormat="1" ht="12.75">
      <c r="A105" s="77" t="s">
        <v>249</v>
      </c>
      <c r="B105" s="75"/>
      <c r="C105" s="75" t="s">
        <v>258</v>
      </c>
      <c r="D105" s="75" t="s">
        <v>258</v>
      </c>
      <c r="E105" s="76">
        <v>155900</v>
      </c>
      <c r="F105" s="76">
        <v>153836</v>
      </c>
      <c r="G105" s="48">
        <f t="shared" si="2"/>
        <v>2064</v>
      </c>
    </row>
    <row r="106" spans="1:7" s="20" customFormat="1" ht="12.75">
      <c r="A106" s="77" t="s">
        <v>59</v>
      </c>
      <c r="B106" s="75"/>
      <c r="C106" s="75" t="s">
        <v>259</v>
      </c>
      <c r="D106" s="75" t="s">
        <v>259</v>
      </c>
      <c r="E106" s="76">
        <v>19000</v>
      </c>
      <c r="F106" s="76">
        <v>18960</v>
      </c>
      <c r="G106" s="48">
        <f t="shared" si="2"/>
        <v>40</v>
      </c>
    </row>
    <row r="107" spans="1:7" s="20" customFormat="1" ht="12.75">
      <c r="A107" s="77" t="s">
        <v>60</v>
      </c>
      <c r="B107" s="75"/>
      <c r="C107" s="75"/>
      <c r="D107" s="75" t="s">
        <v>340</v>
      </c>
      <c r="E107" s="76">
        <f>E109+E108</f>
        <v>66000</v>
      </c>
      <c r="F107" s="76">
        <f>F109+F108</f>
        <v>66000</v>
      </c>
      <c r="G107" s="48">
        <f t="shared" si="2"/>
        <v>0</v>
      </c>
    </row>
    <row r="108" spans="1:7" s="20" customFormat="1" ht="22.5">
      <c r="A108" s="77" t="s">
        <v>61</v>
      </c>
      <c r="B108" s="75"/>
      <c r="C108" s="75"/>
      <c r="D108" s="75" t="s">
        <v>341</v>
      </c>
      <c r="E108" s="76">
        <v>62400</v>
      </c>
      <c r="F108" s="76">
        <v>62400</v>
      </c>
      <c r="G108" s="48">
        <f t="shared" si="2"/>
        <v>0</v>
      </c>
    </row>
    <row r="109" spans="1:7" s="20" customFormat="1" ht="22.5">
      <c r="A109" s="77" t="s">
        <v>62</v>
      </c>
      <c r="B109" s="75"/>
      <c r="C109" s="75"/>
      <c r="D109" s="75" t="s">
        <v>348</v>
      </c>
      <c r="E109" s="76">
        <v>3600</v>
      </c>
      <c r="F109" s="76">
        <v>3600</v>
      </c>
      <c r="G109" s="48">
        <f t="shared" si="2"/>
        <v>0</v>
      </c>
    </row>
    <row r="110" spans="1:7" s="20" customFormat="1" ht="12.75">
      <c r="A110" s="83" t="s">
        <v>70</v>
      </c>
      <c r="B110" s="80"/>
      <c r="C110" s="80" t="s">
        <v>207</v>
      </c>
      <c r="D110" s="80" t="s">
        <v>207</v>
      </c>
      <c r="E110" s="81">
        <f aca="true" t="shared" si="4" ref="E110:F112">E123+E130</f>
        <v>7052455.779999999</v>
      </c>
      <c r="F110" s="81">
        <f t="shared" si="4"/>
        <v>6892609.62</v>
      </c>
      <c r="G110" s="82">
        <f t="shared" si="2"/>
        <v>159846.15999999922</v>
      </c>
    </row>
    <row r="111" spans="1:7" s="20" customFormat="1" ht="12.75">
      <c r="A111" s="83" t="s">
        <v>50</v>
      </c>
      <c r="B111" s="80"/>
      <c r="C111" s="80" t="s">
        <v>208</v>
      </c>
      <c r="D111" s="80" t="s">
        <v>208</v>
      </c>
      <c r="E111" s="81">
        <f t="shared" si="4"/>
        <v>6597655.779999999</v>
      </c>
      <c r="F111" s="81">
        <f t="shared" si="4"/>
        <v>6438378.62</v>
      </c>
      <c r="G111" s="82">
        <f t="shared" si="2"/>
        <v>159277.15999999922</v>
      </c>
    </row>
    <row r="112" spans="1:7" s="20" customFormat="1" ht="12.75">
      <c r="A112" s="83" t="s">
        <v>247</v>
      </c>
      <c r="B112" s="80"/>
      <c r="C112" s="80" t="s">
        <v>209</v>
      </c>
      <c r="D112" s="80" t="s">
        <v>209</v>
      </c>
      <c r="E112" s="81">
        <f t="shared" si="4"/>
        <v>6496355.779999999</v>
      </c>
      <c r="F112" s="81">
        <f t="shared" si="4"/>
        <v>6337412.62</v>
      </c>
      <c r="G112" s="82">
        <f t="shared" si="2"/>
        <v>158943.15999999922</v>
      </c>
    </row>
    <row r="113" spans="1:7" s="20" customFormat="1" ht="12.75">
      <c r="A113" s="83" t="s">
        <v>55</v>
      </c>
      <c r="B113" s="80"/>
      <c r="C113" s="80"/>
      <c r="D113" s="80" t="s">
        <v>376</v>
      </c>
      <c r="E113" s="81">
        <v>16000</v>
      </c>
      <c r="F113" s="81">
        <v>0</v>
      </c>
      <c r="G113" s="82"/>
    </row>
    <row r="114" spans="1:7" s="20" customFormat="1" ht="12.75">
      <c r="A114" s="83" t="s">
        <v>56</v>
      </c>
      <c r="B114" s="80"/>
      <c r="C114" s="80" t="s">
        <v>210</v>
      </c>
      <c r="D114" s="80" t="s">
        <v>210</v>
      </c>
      <c r="E114" s="81">
        <f>E134</f>
        <v>2856600</v>
      </c>
      <c r="F114" s="81">
        <f>F134</f>
        <v>2784303.8</v>
      </c>
      <c r="G114" s="82">
        <f t="shared" si="2"/>
        <v>72296.20000000019</v>
      </c>
    </row>
    <row r="115" spans="1:7" s="20" customFormat="1" ht="22.5">
      <c r="A115" s="83" t="s">
        <v>248</v>
      </c>
      <c r="B115" s="80"/>
      <c r="C115" s="80" t="s">
        <v>211</v>
      </c>
      <c r="D115" s="80" t="s">
        <v>211</v>
      </c>
      <c r="E115" s="81">
        <f>E126+E135</f>
        <v>3502755.78</v>
      </c>
      <c r="F115" s="81">
        <f>F126+F135</f>
        <v>3416451.3200000003</v>
      </c>
      <c r="G115" s="82">
        <f t="shared" si="2"/>
        <v>86304.4599999995</v>
      </c>
    </row>
    <row r="116" spans="1:7" s="20" customFormat="1" ht="12.75">
      <c r="A116" s="83" t="s">
        <v>249</v>
      </c>
      <c r="B116" s="80"/>
      <c r="C116" s="80" t="s">
        <v>212</v>
      </c>
      <c r="D116" s="80" t="s">
        <v>212</v>
      </c>
      <c r="E116" s="81">
        <f>E136</f>
        <v>121000</v>
      </c>
      <c r="F116" s="81">
        <f>F136</f>
        <v>120942</v>
      </c>
      <c r="G116" s="82">
        <f t="shared" si="2"/>
        <v>58</v>
      </c>
    </row>
    <row r="117" spans="1:7" s="20" customFormat="1" ht="22.5">
      <c r="A117" s="83" t="s">
        <v>329</v>
      </c>
      <c r="B117" s="80"/>
      <c r="C117" s="80" t="s">
        <v>213</v>
      </c>
      <c r="D117" s="80" t="s">
        <v>328</v>
      </c>
      <c r="E117" s="81">
        <f>E127</f>
        <v>72900</v>
      </c>
      <c r="F117" s="81">
        <f>F118</f>
        <v>72850</v>
      </c>
      <c r="G117" s="82">
        <f t="shared" si="2"/>
        <v>50</v>
      </c>
    </row>
    <row r="118" spans="1:7" s="20" customFormat="1" ht="33.75">
      <c r="A118" s="83" t="s">
        <v>58</v>
      </c>
      <c r="B118" s="80"/>
      <c r="C118" s="80" t="s">
        <v>214</v>
      </c>
      <c r="D118" s="80" t="s">
        <v>330</v>
      </c>
      <c r="E118" s="81">
        <f>E128</f>
        <v>72900</v>
      </c>
      <c r="F118" s="81">
        <f>F128</f>
        <v>72850</v>
      </c>
      <c r="G118" s="82">
        <f t="shared" si="2"/>
        <v>50</v>
      </c>
    </row>
    <row r="119" spans="1:7" s="20" customFormat="1" ht="12.75">
      <c r="A119" s="80" t="s">
        <v>59</v>
      </c>
      <c r="B119" s="80"/>
      <c r="C119" s="80" t="s">
        <v>215</v>
      </c>
      <c r="D119" s="80" t="s">
        <v>213</v>
      </c>
      <c r="E119" s="81">
        <f>E129+E137</f>
        <v>28400</v>
      </c>
      <c r="F119" s="81">
        <v>20088</v>
      </c>
      <c r="G119" s="82">
        <f t="shared" si="2"/>
        <v>8312</v>
      </c>
    </row>
    <row r="120" spans="1:7" s="20" customFormat="1" ht="12.75">
      <c r="A120" s="83" t="s">
        <v>60</v>
      </c>
      <c r="B120" s="80"/>
      <c r="C120" s="80" t="s">
        <v>216</v>
      </c>
      <c r="D120" s="80" t="s">
        <v>214</v>
      </c>
      <c r="E120" s="92">
        <f>E121+E122</f>
        <v>454800</v>
      </c>
      <c r="F120" s="92">
        <f>F121+F122</f>
        <v>127170</v>
      </c>
      <c r="G120" s="82">
        <f t="shared" si="2"/>
        <v>327630</v>
      </c>
    </row>
    <row r="121" spans="1:7" s="20" customFormat="1" ht="22.5">
      <c r="A121" s="83" t="s">
        <v>61</v>
      </c>
      <c r="B121" s="80"/>
      <c r="C121" s="80" t="s">
        <v>217</v>
      </c>
      <c r="D121" s="80" t="s">
        <v>215</v>
      </c>
      <c r="E121" s="81">
        <f>E139</f>
        <v>127600</v>
      </c>
      <c r="F121" s="81">
        <f>F139</f>
        <v>127170</v>
      </c>
      <c r="G121" s="82">
        <f t="shared" si="2"/>
        <v>430</v>
      </c>
    </row>
    <row r="122" spans="1:7" s="20" customFormat="1" ht="22.5">
      <c r="A122" s="83" t="s">
        <v>62</v>
      </c>
      <c r="B122" s="80"/>
      <c r="C122" s="80" t="s">
        <v>218</v>
      </c>
      <c r="D122" s="80" t="s">
        <v>216</v>
      </c>
      <c r="E122" s="81">
        <f>E140</f>
        <v>327200</v>
      </c>
      <c r="F122" s="81">
        <v>0</v>
      </c>
      <c r="G122" s="82">
        <f t="shared" si="2"/>
        <v>327200</v>
      </c>
    </row>
    <row r="123" spans="1:7" s="20" customFormat="1" ht="12.75">
      <c r="A123" s="83" t="s">
        <v>333</v>
      </c>
      <c r="B123" s="80"/>
      <c r="C123" s="80" t="s">
        <v>219</v>
      </c>
      <c r="D123" s="80" t="s">
        <v>332</v>
      </c>
      <c r="E123" s="81">
        <f>E124</f>
        <v>319500</v>
      </c>
      <c r="F123" s="81">
        <f>F124</f>
        <v>318568.37</v>
      </c>
      <c r="G123" s="82">
        <f t="shared" si="2"/>
        <v>931.6300000000047</v>
      </c>
    </row>
    <row r="124" spans="1:7" s="20" customFormat="1" ht="12.75">
      <c r="A124" s="83" t="s">
        <v>50</v>
      </c>
      <c r="B124" s="80"/>
      <c r="C124" s="80" t="s">
        <v>220</v>
      </c>
      <c r="D124" s="80" t="s">
        <v>334</v>
      </c>
      <c r="E124" s="81">
        <f>E125+E127+E129</f>
        <v>319500</v>
      </c>
      <c r="F124" s="81">
        <f>F125+F127+F129</f>
        <v>318568.37</v>
      </c>
      <c r="G124" s="82">
        <f t="shared" si="2"/>
        <v>931.6300000000047</v>
      </c>
    </row>
    <row r="125" spans="1:7" s="20" customFormat="1" ht="12.75">
      <c r="A125" s="77" t="s">
        <v>247</v>
      </c>
      <c r="B125" s="80"/>
      <c r="C125" s="80"/>
      <c r="D125" s="80" t="s">
        <v>331</v>
      </c>
      <c r="E125" s="81">
        <f>E126</f>
        <v>242600</v>
      </c>
      <c r="F125" s="81">
        <f>F126</f>
        <v>241830.37</v>
      </c>
      <c r="G125" s="82">
        <f t="shared" si="2"/>
        <v>769.6300000000047</v>
      </c>
    </row>
    <row r="126" spans="1:7" s="20" customFormat="1" ht="22.5">
      <c r="A126" s="83" t="s">
        <v>248</v>
      </c>
      <c r="B126" s="80"/>
      <c r="C126" s="80" t="s">
        <v>212</v>
      </c>
      <c r="D126" s="80" t="s">
        <v>335</v>
      </c>
      <c r="E126" s="81">
        <v>242600</v>
      </c>
      <c r="F126" s="81">
        <v>241830.37</v>
      </c>
      <c r="G126" s="82">
        <f aca="true" t="shared" si="5" ref="G126:G137">E126-F126</f>
        <v>769.6300000000047</v>
      </c>
    </row>
    <row r="127" spans="1:7" s="20" customFormat="1" ht="22.5">
      <c r="A127" s="83" t="s">
        <v>329</v>
      </c>
      <c r="B127" s="80"/>
      <c r="C127" s="80"/>
      <c r="D127" s="80" t="s">
        <v>336</v>
      </c>
      <c r="E127" s="81">
        <f>E128</f>
        <v>72900</v>
      </c>
      <c r="F127" s="81">
        <f>F128</f>
        <v>72850</v>
      </c>
      <c r="G127" s="82">
        <f t="shared" si="5"/>
        <v>50</v>
      </c>
    </row>
    <row r="128" spans="1:7" s="20" customFormat="1" ht="33.75">
      <c r="A128" s="83" t="s">
        <v>58</v>
      </c>
      <c r="B128" s="80"/>
      <c r="C128" s="80"/>
      <c r="D128" s="80" t="s">
        <v>337</v>
      </c>
      <c r="E128" s="81">
        <v>72900</v>
      </c>
      <c r="F128" s="81">
        <v>72850</v>
      </c>
      <c r="G128" s="82">
        <f t="shared" si="5"/>
        <v>50</v>
      </c>
    </row>
    <row r="129" spans="1:7" s="20" customFormat="1" ht="12.75">
      <c r="A129" s="83" t="s">
        <v>59</v>
      </c>
      <c r="B129" s="80"/>
      <c r="C129" s="80"/>
      <c r="D129" s="80" t="s">
        <v>346</v>
      </c>
      <c r="E129" s="81">
        <v>4000</v>
      </c>
      <c r="F129" s="81">
        <v>3888</v>
      </c>
      <c r="G129" s="82">
        <f t="shared" si="5"/>
        <v>112</v>
      </c>
    </row>
    <row r="130" spans="1:7" s="20" customFormat="1" ht="12.75">
      <c r="A130" s="83" t="s">
        <v>71</v>
      </c>
      <c r="B130" s="80"/>
      <c r="C130" s="80"/>
      <c r="D130" s="80" t="s">
        <v>217</v>
      </c>
      <c r="E130" s="81">
        <f>E131+E138</f>
        <v>6732955.779999999</v>
      </c>
      <c r="F130" s="81">
        <f>F131+F138</f>
        <v>6574041.25</v>
      </c>
      <c r="G130" s="82">
        <f t="shared" si="5"/>
        <v>158914.52999999933</v>
      </c>
    </row>
    <row r="131" spans="1:7" s="20" customFormat="1" ht="12.75">
      <c r="A131" s="83" t="s">
        <v>50</v>
      </c>
      <c r="B131" s="80"/>
      <c r="C131" s="80"/>
      <c r="D131" s="80" t="s">
        <v>218</v>
      </c>
      <c r="E131" s="81">
        <f>E132+E137</f>
        <v>6278155.779999999</v>
      </c>
      <c r="F131" s="81">
        <f>F132+F137</f>
        <v>6119810.25</v>
      </c>
      <c r="G131" s="82">
        <f t="shared" si="5"/>
        <v>158345.52999999933</v>
      </c>
    </row>
    <row r="132" spans="1:7" s="20" customFormat="1" ht="12.75">
      <c r="A132" s="77" t="s">
        <v>247</v>
      </c>
      <c r="B132" s="80"/>
      <c r="C132" s="80"/>
      <c r="D132" s="80" t="s">
        <v>219</v>
      </c>
      <c r="E132" s="81">
        <f>E133+E134+E135+E136</f>
        <v>6253755.779999999</v>
      </c>
      <c r="F132" s="81">
        <f>F133+F134+F135+F136</f>
        <v>6095582.25</v>
      </c>
      <c r="G132" s="82">
        <f t="shared" si="5"/>
        <v>158173.52999999933</v>
      </c>
    </row>
    <row r="133" spans="1:7" s="20" customFormat="1" ht="12.75">
      <c r="A133" s="83" t="s">
        <v>55</v>
      </c>
      <c r="B133" s="80"/>
      <c r="C133" s="80"/>
      <c r="D133" s="80" t="s">
        <v>377</v>
      </c>
      <c r="E133" s="81">
        <v>16000</v>
      </c>
      <c r="F133" s="81">
        <v>15715.5</v>
      </c>
      <c r="G133" s="82">
        <f t="shared" si="5"/>
        <v>284.5</v>
      </c>
    </row>
    <row r="134" spans="1:7" s="20" customFormat="1" ht="12.75">
      <c r="A134" s="83" t="s">
        <v>56</v>
      </c>
      <c r="B134" s="80"/>
      <c r="C134" s="80" t="s">
        <v>221</v>
      </c>
      <c r="D134" s="80" t="s">
        <v>220</v>
      </c>
      <c r="E134" s="81">
        <v>2856600</v>
      </c>
      <c r="F134" s="81">
        <v>2784303.8</v>
      </c>
      <c r="G134" s="82">
        <f t="shared" si="5"/>
        <v>72296.20000000019</v>
      </c>
    </row>
    <row r="135" spans="1:7" s="20" customFormat="1" ht="22.5">
      <c r="A135" s="83" t="s">
        <v>248</v>
      </c>
      <c r="B135" s="80"/>
      <c r="C135" s="80"/>
      <c r="D135" s="80" t="s">
        <v>221</v>
      </c>
      <c r="E135" s="81">
        <v>3260155.78</v>
      </c>
      <c r="F135" s="81">
        <v>3174620.95</v>
      </c>
      <c r="G135" s="82">
        <f t="shared" si="5"/>
        <v>85534.82999999961</v>
      </c>
    </row>
    <row r="136" spans="1:7" s="20" customFormat="1" ht="12.75">
      <c r="A136" s="83" t="s">
        <v>249</v>
      </c>
      <c r="B136" s="80"/>
      <c r="C136" s="80"/>
      <c r="D136" s="80" t="s">
        <v>222</v>
      </c>
      <c r="E136" s="81">
        <v>121000</v>
      </c>
      <c r="F136" s="81">
        <v>120942</v>
      </c>
      <c r="G136" s="82">
        <f t="shared" si="5"/>
        <v>58</v>
      </c>
    </row>
    <row r="137" spans="1:7" s="20" customFormat="1" ht="12.75">
      <c r="A137" s="80" t="s">
        <v>59</v>
      </c>
      <c r="B137" s="80"/>
      <c r="C137" s="80"/>
      <c r="D137" s="80" t="s">
        <v>223</v>
      </c>
      <c r="E137" s="81">
        <v>24400</v>
      </c>
      <c r="F137" s="81">
        <v>24228</v>
      </c>
      <c r="G137" s="82">
        <f t="shared" si="5"/>
        <v>172</v>
      </c>
    </row>
    <row r="138" spans="1:7" s="20" customFormat="1" ht="12.75">
      <c r="A138" s="83" t="s">
        <v>60</v>
      </c>
      <c r="B138" s="80"/>
      <c r="C138" s="80" t="s">
        <v>224</v>
      </c>
      <c r="D138" s="80" t="s">
        <v>224</v>
      </c>
      <c r="E138" s="81">
        <f>E139+E140</f>
        <v>454800</v>
      </c>
      <c r="F138" s="81">
        <f>F139+F140</f>
        <v>454231</v>
      </c>
      <c r="G138" s="82">
        <f t="shared" si="2"/>
        <v>569</v>
      </c>
    </row>
    <row r="139" spans="1:7" s="20" customFormat="1" ht="22.5">
      <c r="A139" s="83" t="s">
        <v>61</v>
      </c>
      <c r="B139" s="80"/>
      <c r="C139" s="80"/>
      <c r="D139" s="80" t="s">
        <v>225</v>
      </c>
      <c r="E139" s="81">
        <v>127600</v>
      </c>
      <c r="F139" s="81">
        <v>127170</v>
      </c>
      <c r="G139" s="82">
        <f t="shared" si="2"/>
        <v>430</v>
      </c>
    </row>
    <row r="140" spans="1:7" s="20" customFormat="1" ht="22.5">
      <c r="A140" s="83" t="s">
        <v>62</v>
      </c>
      <c r="B140" s="80"/>
      <c r="C140" s="80" t="s">
        <v>226</v>
      </c>
      <c r="D140" s="80" t="s">
        <v>226</v>
      </c>
      <c r="E140" s="81">
        <v>327200</v>
      </c>
      <c r="F140" s="81">
        <v>327061</v>
      </c>
      <c r="G140" s="82">
        <f t="shared" si="2"/>
        <v>139</v>
      </c>
    </row>
    <row r="141" spans="1:7" s="20" customFormat="1" ht="12.75">
      <c r="A141" s="77" t="s">
        <v>389</v>
      </c>
      <c r="B141" s="75"/>
      <c r="C141" s="75" t="s">
        <v>227</v>
      </c>
      <c r="D141" s="75" t="s">
        <v>388</v>
      </c>
      <c r="E141" s="76">
        <f aca="true" t="shared" si="6" ref="E141:F144">E145</f>
        <v>11400</v>
      </c>
      <c r="F141" s="76">
        <f t="shared" si="6"/>
        <v>11400</v>
      </c>
      <c r="G141" s="48">
        <f aca="true" t="shared" si="7" ref="G141:G148">E141-F141</f>
        <v>0</v>
      </c>
    </row>
    <row r="142" spans="1:7" s="20" customFormat="1" ht="12.75">
      <c r="A142" s="77" t="s">
        <v>50</v>
      </c>
      <c r="B142" s="75"/>
      <c r="C142" s="75" t="s">
        <v>228</v>
      </c>
      <c r="D142" s="75" t="s">
        <v>387</v>
      </c>
      <c r="E142" s="76">
        <f t="shared" si="6"/>
        <v>11400</v>
      </c>
      <c r="F142" s="76">
        <f t="shared" si="6"/>
        <v>11400</v>
      </c>
      <c r="G142" s="48">
        <f t="shared" si="7"/>
        <v>0</v>
      </c>
    </row>
    <row r="143" spans="1:7" s="20" customFormat="1" ht="12.75">
      <c r="A143" s="77" t="s">
        <v>247</v>
      </c>
      <c r="B143" s="75"/>
      <c r="C143" s="75" t="s">
        <v>229</v>
      </c>
      <c r="D143" s="75" t="s">
        <v>386</v>
      </c>
      <c r="E143" s="76">
        <f t="shared" si="6"/>
        <v>11400</v>
      </c>
      <c r="F143" s="76">
        <f t="shared" si="6"/>
        <v>11400</v>
      </c>
      <c r="G143" s="48">
        <f t="shared" si="7"/>
        <v>0</v>
      </c>
    </row>
    <row r="144" spans="1:7" s="20" customFormat="1" ht="12.75">
      <c r="A144" s="77" t="s">
        <v>249</v>
      </c>
      <c r="B144" s="75"/>
      <c r="C144" s="75" t="s">
        <v>230</v>
      </c>
      <c r="D144" s="75" t="s">
        <v>385</v>
      </c>
      <c r="E144" s="76">
        <f t="shared" si="6"/>
        <v>11400</v>
      </c>
      <c r="F144" s="76">
        <f t="shared" si="6"/>
        <v>11400</v>
      </c>
      <c r="G144" s="48">
        <f t="shared" si="7"/>
        <v>0</v>
      </c>
    </row>
    <row r="145" spans="1:7" s="20" customFormat="1" ht="33.75">
      <c r="A145" s="77" t="s">
        <v>396</v>
      </c>
      <c r="B145" s="75"/>
      <c r="C145" s="75" t="s">
        <v>227</v>
      </c>
      <c r="D145" s="75" t="s">
        <v>392</v>
      </c>
      <c r="E145" s="76">
        <f>E146</f>
        <v>11400</v>
      </c>
      <c r="F145" s="76">
        <f>F146</f>
        <v>11400</v>
      </c>
      <c r="G145" s="48">
        <f t="shared" si="7"/>
        <v>0</v>
      </c>
    </row>
    <row r="146" spans="1:7" s="20" customFormat="1" ht="12.75">
      <c r="A146" s="77" t="s">
        <v>50</v>
      </c>
      <c r="B146" s="75"/>
      <c r="C146" s="75" t="s">
        <v>228</v>
      </c>
      <c r="D146" s="75" t="s">
        <v>393</v>
      </c>
      <c r="E146" s="76">
        <f>E147</f>
        <v>11400</v>
      </c>
      <c r="F146" s="76">
        <f>F147</f>
        <v>11400</v>
      </c>
      <c r="G146" s="48">
        <f t="shared" si="7"/>
        <v>0</v>
      </c>
    </row>
    <row r="147" spans="1:7" s="20" customFormat="1" ht="12.75">
      <c r="A147" s="77" t="s">
        <v>247</v>
      </c>
      <c r="B147" s="75"/>
      <c r="C147" s="75" t="s">
        <v>229</v>
      </c>
      <c r="D147" s="75" t="s">
        <v>395</v>
      </c>
      <c r="E147" s="76">
        <f>E148</f>
        <v>11400</v>
      </c>
      <c r="F147" s="76">
        <v>11400</v>
      </c>
      <c r="G147" s="48">
        <f t="shared" si="7"/>
        <v>0</v>
      </c>
    </row>
    <row r="148" spans="1:7" s="20" customFormat="1" ht="12.75">
      <c r="A148" s="77" t="s">
        <v>249</v>
      </c>
      <c r="B148" s="75"/>
      <c r="C148" s="75" t="s">
        <v>230</v>
      </c>
      <c r="D148" s="75" t="s">
        <v>394</v>
      </c>
      <c r="E148" s="76">
        <v>11400</v>
      </c>
      <c r="F148" s="76">
        <v>11400</v>
      </c>
      <c r="G148" s="48">
        <f t="shared" si="7"/>
        <v>0</v>
      </c>
    </row>
    <row r="149" spans="1:7" s="20" customFormat="1" ht="12.75">
      <c r="A149" s="77" t="s">
        <v>72</v>
      </c>
      <c r="B149" s="75"/>
      <c r="C149" s="75" t="s">
        <v>227</v>
      </c>
      <c r="D149" s="75" t="s">
        <v>227</v>
      </c>
      <c r="E149" s="76">
        <f>E150+E158</f>
        <v>2237800</v>
      </c>
      <c r="F149" s="76">
        <f>F150+F158</f>
        <v>2206913.8200000003</v>
      </c>
      <c r="G149" s="48">
        <f t="shared" si="2"/>
        <v>30886.179999999702</v>
      </c>
    </row>
    <row r="150" spans="1:7" s="20" customFormat="1" ht="12.75">
      <c r="A150" s="77" t="s">
        <v>50</v>
      </c>
      <c r="B150" s="75"/>
      <c r="C150" s="75" t="s">
        <v>228</v>
      </c>
      <c r="D150" s="75" t="s">
        <v>228</v>
      </c>
      <c r="E150" s="76">
        <f>E151+E153+E155+E157</f>
        <v>2141800</v>
      </c>
      <c r="F150" s="76">
        <f>F151+F153+F155+F157</f>
        <v>2111239.8200000003</v>
      </c>
      <c r="G150" s="48">
        <f t="shared" si="2"/>
        <v>30560.179999999702</v>
      </c>
    </row>
    <row r="151" spans="1:7" s="20" customFormat="1" ht="12.75">
      <c r="A151" s="77" t="s">
        <v>247</v>
      </c>
      <c r="B151" s="75"/>
      <c r="C151" s="75" t="s">
        <v>229</v>
      </c>
      <c r="D151" s="75" t="s">
        <v>229</v>
      </c>
      <c r="E151" s="76">
        <f>E162</f>
        <v>30000</v>
      </c>
      <c r="F151" s="76">
        <f>F162</f>
        <v>29923</v>
      </c>
      <c r="G151" s="48">
        <f t="shared" si="2"/>
        <v>77</v>
      </c>
    </row>
    <row r="152" spans="1:7" s="20" customFormat="1" ht="12.75">
      <c r="A152" s="77" t="s">
        <v>249</v>
      </c>
      <c r="B152" s="75"/>
      <c r="C152" s="75" t="s">
        <v>230</v>
      </c>
      <c r="D152" s="75" t="s">
        <v>230</v>
      </c>
      <c r="E152" s="76">
        <f>E163</f>
        <v>30000</v>
      </c>
      <c r="F152" s="76">
        <f>F163</f>
        <v>29923</v>
      </c>
      <c r="G152" s="48">
        <f t="shared" si="2"/>
        <v>77</v>
      </c>
    </row>
    <row r="153" spans="1:7" s="20" customFormat="1" ht="22.5">
      <c r="A153" s="77" t="s">
        <v>260</v>
      </c>
      <c r="B153" s="75"/>
      <c r="C153" s="75" t="s">
        <v>231</v>
      </c>
      <c r="D153" s="75" t="s">
        <v>231</v>
      </c>
      <c r="E153" s="76">
        <f>E154</f>
        <v>1860400</v>
      </c>
      <c r="F153" s="76">
        <f>F154</f>
        <v>1852531.62</v>
      </c>
      <c r="G153" s="48">
        <f t="shared" si="2"/>
        <v>7868.379999999888</v>
      </c>
    </row>
    <row r="154" spans="1:7" s="20" customFormat="1" ht="33.75">
      <c r="A154" s="77" t="s">
        <v>261</v>
      </c>
      <c r="B154" s="75"/>
      <c r="C154" s="75" t="s">
        <v>232</v>
      </c>
      <c r="D154" s="75" t="s">
        <v>232</v>
      </c>
      <c r="E154" s="76">
        <v>1860400</v>
      </c>
      <c r="F154" s="76">
        <f>F165</f>
        <v>1852531.62</v>
      </c>
      <c r="G154" s="48">
        <f t="shared" si="2"/>
        <v>7868.379999999888</v>
      </c>
    </row>
    <row r="155" spans="1:7" s="20" customFormat="1" ht="22.5">
      <c r="A155" s="77" t="s">
        <v>250</v>
      </c>
      <c r="B155" s="75"/>
      <c r="C155" s="75" t="s">
        <v>233</v>
      </c>
      <c r="D155" s="75" t="s">
        <v>233</v>
      </c>
      <c r="E155" s="76">
        <f>E166</f>
        <v>164200</v>
      </c>
      <c r="F155" s="76">
        <f>F156</f>
        <v>141769.2</v>
      </c>
      <c r="G155" s="48">
        <f t="shared" si="2"/>
        <v>22430.79999999999</v>
      </c>
    </row>
    <row r="156" spans="1:7" s="20" customFormat="1" ht="33.75">
      <c r="A156" s="77" t="s">
        <v>58</v>
      </c>
      <c r="B156" s="75"/>
      <c r="C156" s="75" t="s">
        <v>234</v>
      </c>
      <c r="D156" s="75" t="s">
        <v>234</v>
      </c>
      <c r="E156" s="76">
        <f>E167</f>
        <v>164200</v>
      </c>
      <c r="F156" s="76">
        <f>F167</f>
        <v>141769.2</v>
      </c>
      <c r="G156" s="48">
        <f t="shared" si="2"/>
        <v>22430.79999999999</v>
      </c>
    </row>
    <row r="157" spans="1:7" s="20" customFormat="1" ht="12.75">
      <c r="A157" s="77" t="s">
        <v>59</v>
      </c>
      <c r="B157" s="75"/>
      <c r="C157" s="75"/>
      <c r="D157" s="75" t="s">
        <v>397</v>
      </c>
      <c r="E157" s="76">
        <v>87200</v>
      </c>
      <c r="F157" s="76">
        <f>F168</f>
        <v>87016</v>
      </c>
      <c r="G157" s="48"/>
    </row>
    <row r="158" spans="1:7" s="20" customFormat="1" ht="12.75">
      <c r="A158" s="77" t="s">
        <v>60</v>
      </c>
      <c r="B158" s="75"/>
      <c r="C158" s="75" t="s">
        <v>235</v>
      </c>
      <c r="D158" s="75" t="s">
        <v>235</v>
      </c>
      <c r="E158" s="76">
        <f>E159</f>
        <v>96000</v>
      </c>
      <c r="F158" s="76">
        <f>F159</f>
        <v>95674</v>
      </c>
      <c r="G158" s="48">
        <f t="shared" si="2"/>
        <v>326</v>
      </c>
    </row>
    <row r="159" spans="1:7" s="20" customFormat="1" ht="22.5">
      <c r="A159" s="77" t="s">
        <v>62</v>
      </c>
      <c r="B159" s="75"/>
      <c r="C159" s="75" t="s">
        <v>236</v>
      </c>
      <c r="D159" s="75" t="s">
        <v>236</v>
      </c>
      <c r="E159" s="76">
        <v>96000</v>
      </c>
      <c r="F159" s="76">
        <f>F170</f>
        <v>95674</v>
      </c>
      <c r="G159" s="48">
        <f t="shared" si="2"/>
        <v>326</v>
      </c>
    </row>
    <row r="160" spans="1:7" s="20" customFormat="1" ht="12.75">
      <c r="A160" s="77" t="s">
        <v>73</v>
      </c>
      <c r="B160" s="75"/>
      <c r="C160" s="75" t="s">
        <v>237</v>
      </c>
      <c r="D160" s="75" t="s">
        <v>237</v>
      </c>
      <c r="E160" s="76">
        <f>E161+E169</f>
        <v>2237800</v>
      </c>
      <c r="F160" s="76">
        <f>F161+F169</f>
        <v>2206913.8200000003</v>
      </c>
      <c r="G160" s="48">
        <f t="shared" si="2"/>
        <v>30886.179999999702</v>
      </c>
    </row>
    <row r="161" spans="1:7" s="20" customFormat="1" ht="12.75">
      <c r="A161" s="77" t="s">
        <v>50</v>
      </c>
      <c r="B161" s="75"/>
      <c r="C161" s="75" t="s">
        <v>238</v>
      </c>
      <c r="D161" s="75" t="s">
        <v>238</v>
      </c>
      <c r="E161" s="76">
        <f>E162+E164+E166+E168</f>
        <v>2141800</v>
      </c>
      <c r="F161" s="76">
        <f>F162+F164+F166+F168</f>
        <v>2111239.8200000003</v>
      </c>
      <c r="G161" s="48">
        <f t="shared" si="2"/>
        <v>30560.179999999702</v>
      </c>
    </row>
    <row r="162" spans="1:7" s="20" customFormat="1" ht="12.75">
      <c r="A162" s="77" t="s">
        <v>247</v>
      </c>
      <c r="B162" s="75"/>
      <c r="C162" s="75" t="s">
        <v>239</v>
      </c>
      <c r="D162" s="75" t="s">
        <v>239</v>
      </c>
      <c r="E162" s="76">
        <f>E163</f>
        <v>30000</v>
      </c>
      <c r="F162" s="76">
        <f>F163</f>
        <v>29923</v>
      </c>
      <c r="G162" s="48">
        <f t="shared" si="2"/>
        <v>77</v>
      </c>
    </row>
    <row r="163" spans="1:7" s="20" customFormat="1" ht="12.75">
      <c r="A163" s="77" t="s">
        <v>249</v>
      </c>
      <c r="B163" s="75"/>
      <c r="C163" s="75" t="s">
        <v>240</v>
      </c>
      <c r="D163" s="75" t="s">
        <v>240</v>
      </c>
      <c r="E163" s="76">
        <v>30000</v>
      </c>
      <c r="F163" s="76">
        <v>29923</v>
      </c>
      <c r="G163" s="48">
        <f t="shared" si="2"/>
        <v>77</v>
      </c>
    </row>
    <row r="164" spans="1:7" s="20" customFormat="1" ht="22.5">
      <c r="A164" s="77" t="s">
        <v>260</v>
      </c>
      <c r="B164" s="75"/>
      <c r="C164" s="75" t="s">
        <v>241</v>
      </c>
      <c r="D164" s="75" t="s">
        <v>241</v>
      </c>
      <c r="E164" s="76">
        <f>E165</f>
        <v>1860400</v>
      </c>
      <c r="F164" s="76">
        <f>F165</f>
        <v>1852531.62</v>
      </c>
      <c r="G164" s="48">
        <f t="shared" si="2"/>
        <v>7868.379999999888</v>
      </c>
    </row>
    <row r="165" spans="1:7" s="20" customFormat="1" ht="33.75">
      <c r="A165" s="77" t="s">
        <v>261</v>
      </c>
      <c r="B165" s="75"/>
      <c r="C165" s="75" t="s">
        <v>242</v>
      </c>
      <c r="D165" s="75" t="s">
        <v>242</v>
      </c>
      <c r="E165" s="76">
        <v>1860400</v>
      </c>
      <c r="F165" s="76">
        <v>1852531.62</v>
      </c>
      <c r="G165" s="48">
        <f t="shared" si="2"/>
        <v>7868.379999999888</v>
      </c>
    </row>
    <row r="166" spans="1:7" s="20" customFormat="1" ht="22.5">
      <c r="A166" s="77" t="s">
        <v>250</v>
      </c>
      <c r="B166" s="75"/>
      <c r="C166" s="75" t="s">
        <v>243</v>
      </c>
      <c r="D166" s="75" t="s">
        <v>243</v>
      </c>
      <c r="E166" s="76">
        <f>E167</f>
        <v>164200</v>
      </c>
      <c r="F166" s="76">
        <f>F167</f>
        <v>141769.2</v>
      </c>
      <c r="G166" s="48">
        <f t="shared" si="2"/>
        <v>22430.79999999999</v>
      </c>
    </row>
    <row r="167" spans="1:7" s="20" customFormat="1" ht="33.75">
      <c r="A167" s="77" t="s">
        <v>58</v>
      </c>
      <c r="B167" s="75"/>
      <c r="C167" s="75" t="s">
        <v>244</v>
      </c>
      <c r="D167" s="75" t="s">
        <v>244</v>
      </c>
      <c r="E167" s="76">
        <v>164200</v>
      </c>
      <c r="F167" s="76">
        <v>141769.2</v>
      </c>
      <c r="G167" s="48">
        <f t="shared" si="2"/>
        <v>22430.79999999999</v>
      </c>
    </row>
    <row r="168" spans="1:7" s="20" customFormat="1" ht="12.75">
      <c r="A168" s="77" t="s">
        <v>59</v>
      </c>
      <c r="B168" s="75"/>
      <c r="C168" s="75"/>
      <c r="D168" s="75" t="s">
        <v>398</v>
      </c>
      <c r="E168" s="76">
        <v>87200</v>
      </c>
      <c r="F168" s="76">
        <v>87016</v>
      </c>
      <c r="G168" s="48">
        <f t="shared" si="2"/>
        <v>184</v>
      </c>
    </row>
    <row r="169" spans="1:7" s="20" customFormat="1" ht="12.75">
      <c r="A169" s="77" t="s">
        <v>60</v>
      </c>
      <c r="B169" s="75"/>
      <c r="C169" s="75"/>
      <c r="D169" s="75" t="s">
        <v>310</v>
      </c>
      <c r="E169" s="76">
        <f>E170</f>
        <v>96000</v>
      </c>
      <c r="F169" s="76">
        <f>F170</f>
        <v>95674</v>
      </c>
      <c r="G169" s="48">
        <f t="shared" si="2"/>
        <v>326</v>
      </c>
    </row>
    <row r="170" spans="1:7" s="20" customFormat="1" ht="22.5">
      <c r="A170" s="77" t="s">
        <v>62</v>
      </c>
      <c r="B170" s="75"/>
      <c r="C170" s="75"/>
      <c r="D170" s="75" t="s">
        <v>311</v>
      </c>
      <c r="E170" s="76">
        <v>96000</v>
      </c>
      <c r="F170" s="76">
        <v>95674</v>
      </c>
      <c r="G170" s="48">
        <f t="shared" si="2"/>
        <v>326</v>
      </c>
    </row>
    <row r="171" spans="1:7" s="20" customFormat="1" ht="12.75">
      <c r="A171" s="77" t="s">
        <v>274</v>
      </c>
      <c r="B171" s="75"/>
      <c r="C171" s="75"/>
      <c r="D171" s="75" t="s">
        <v>275</v>
      </c>
      <c r="E171" s="76">
        <v>85400</v>
      </c>
      <c r="F171" s="76">
        <f>F175</f>
        <v>85307</v>
      </c>
      <c r="G171" s="48">
        <f aca="true" t="shared" si="8" ref="G171:G179">E171-F171</f>
        <v>93</v>
      </c>
    </row>
    <row r="172" spans="1:7" s="20" customFormat="1" ht="12.75">
      <c r="A172" s="77" t="s">
        <v>50</v>
      </c>
      <c r="B172" s="75"/>
      <c r="C172" s="75"/>
      <c r="D172" s="75" t="s">
        <v>276</v>
      </c>
      <c r="E172" s="76">
        <v>85400</v>
      </c>
      <c r="F172" s="76">
        <v>0</v>
      </c>
      <c r="G172" s="48">
        <f t="shared" si="8"/>
        <v>85400</v>
      </c>
    </row>
    <row r="173" spans="1:7" s="20" customFormat="1" ht="12.75">
      <c r="A173" s="77" t="s">
        <v>247</v>
      </c>
      <c r="B173" s="75"/>
      <c r="C173" s="75"/>
      <c r="D173" s="75" t="s">
        <v>277</v>
      </c>
      <c r="E173" s="76">
        <v>85400</v>
      </c>
      <c r="F173" s="76">
        <v>0</v>
      </c>
      <c r="G173" s="48">
        <f t="shared" si="8"/>
        <v>85400</v>
      </c>
    </row>
    <row r="174" spans="1:7" s="20" customFormat="1" ht="22.5">
      <c r="A174" s="77" t="s">
        <v>248</v>
      </c>
      <c r="B174" s="75"/>
      <c r="C174" s="75"/>
      <c r="D174" s="75" t="s">
        <v>278</v>
      </c>
      <c r="E174" s="76">
        <v>85400</v>
      </c>
      <c r="F174" s="76">
        <v>0</v>
      </c>
      <c r="G174" s="48">
        <f t="shared" si="8"/>
        <v>85400</v>
      </c>
    </row>
    <row r="175" spans="1:7" s="20" customFormat="1" ht="12.75">
      <c r="A175" s="77" t="s">
        <v>279</v>
      </c>
      <c r="B175" s="75"/>
      <c r="C175" s="75"/>
      <c r="D175" s="75" t="s">
        <v>280</v>
      </c>
      <c r="E175" s="76">
        <f aca="true" t="shared" si="9" ref="E175:F177">E176</f>
        <v>85400</v>
      </c>
      <c r="F175" s="76">
        <f t="shared" si="9"/>
        <v>85307</v>
      </c>
      <c r="G175" s="48">
        <f t="shared" si="8"/>
        <v>93</v>
      </c>
    </row>
    <row r="176" spans="1:7" s="20" customFormat="1" ht="12.75">
      <c r="A176" s="77" t="s">
        <v>50</v>
      </c>
      <c r="B176" s="75"/>
      <c r="C176" s="75"/>
      <c r="D176" s="75" t="s">
        <v>281</v>
      </c>
      <c r="E176" s="76">
        <f t="shared" si="9"/>
        <v>85400</v>
      </c>
      <c r="F176" s="76">
        <f t="shared" si="9"/>
        <v>85307</v>
      </c>
      <c r="G176" s="48">
        <f t="shared" si="8"/>
        <v>93</v>
      </c>
    </row>
    <row r="177" spans="1:7" s="20" customFormat="1" ht="12.75">
      <c r="A177" s="77" t="s">
        <v>247</v>
      </c>
      <c r="B177" s="75"/>
      <c r="C177" s="75"/>
      <c r="D177" s="75" t="s">
        <v>282</v>
      </c>
      <c r="E177" s="76">
        <f t="shared" si="9"/>
        <v>85400</v>
      </c>
      <c r="F177" s="76">
        <f t="shared" si="9"/>
        <v>85307</v>
      </c>
      <c r="G177" s="48">
        <f t="shared" si="8"/>
        <v>93</v>
      </c>
    </row>
    <row r="178" spans="1:7" s="20" customFormat="1" ht="22.5">
      <c r="A178" s="77" t="s">
        <v>248</v>
      </c>
      <c r="B178" s="75"/>
      <c r="C178" s="75"/>
      <c r="D178" s="75" t="s">
        <v>283</v>
      </c>
      <c r="E178" s="76">
        <v>85400</v>
      </c>
      <c r="F178" s="76">
        <v>85307</v>
      </c>
      <c r="G178" s="48">
        <f t="shared" si="8"/>
        <v>93</v>
      </c>
    </row>
    <row r="179" spans="1:7" s="20" customFormat="1" ht="22.5">
      <c r="A179" s="77" t="s">
        <v>76</v>
      </c>
      <c r="B179" s="75">
        <v>450</v>
      </c>
      <c r="C179" s="75" t="s">
        <v>245</v>
      </c>
      <c r="D179" s="75" t="s">
        <v>245</v>
      </c>
      <c r="E179" s="76">
        <v>-1419500</v>
      </c>
      <c r="F179" s="76">
        <v>709746.7</v>
      </c>
      <c r="G179" s="48">
        <f t="shared" si="8"/>
        <v>-2129246.7</v>
      </c>
    </row>
    <row r="180" spans="1:7" s="20" customFormat="1" ht="12.75">
      <c r="A180" s="37"/>
      <c r="B180" s="37"/>
      <c r="C180" s="37"/>
      <c r="D180" s="37"/>
      <c r="E180" s="78"/>
      <c r="F180"/>
      <c r="G180"/>
    </row>
    <row r="181" spans="1:7" s="20" customFormat="1" ht="12.75">
      <c r="A181"/>
      <c r="B181"/>
      <c r="C181"/>
      <c r="D181"/>
      <c r="E181" s="34"/>
      <c r="F181"/>
      <c r="G181"/>
    </row>
    <row r="182" spans="1:7" s="20" customFormat="1" ht="12.75">
      <c r="A182"/>
      <c r="B182"/>
      <c r="C182"/>
      <c r="D182"/>
      <c r="E182"/>
      <c r="F182"/>
      <c r="G182"/>
    </row>
    <row r="183" spans="1:7" s="20" customFormat="1" ht="12.75">
      <c r="A183"/>
      <c r="B183"/>
      <c r="C183"/>
      <c r="D183"/>
      <c r="E183"/>
      <c r="F183"/>
      <c r="G183"/>
    </row>
    <row r="184" spans="1:7" s="20" customFormat="1" ht="12.75">
      <c r="A184"/>
      <c r="B184"/>
      <c r="C184"/>
      <c r="D184"/>
      <c r="E184"/>
      <c r="F184"/>
      <c r="G184"/>
    </row>
    <row r="185" spans="1:7" s="20" customFormat="1" ht="12.75">
      <c r="A185"/>
      <c r="B185"/>
      <c r="C185"/>
      <c r="D185"/>
      <c r="E185"/>
      <c r="F185"/>
      <c r="G185"/>
    </row>
    <row r="186" spans="1:7" s="20" customFormat="1" ht="12.75">
      <c r="A186"/>
      <c r="B186"/>
      <c r="C186"/>
      <c r="D186"/>
      <c r="E186"/>
      <c r="F186"/>
      <c r="G186"/>
    </row>
    <row r="187" spans="1:7" s="20" customFormat="1" ht="12.75">
      <c r="A187"/>
      <c r="B187"/>
      <c r="C187"/>
      <c r="D187"/>
      <c r="E187"/>
      <c r="F187"/>
      <c r="G187"/>
    </row>
  </sheetData>
  <sheetProtection/>
  <mergeCells count="8">
    <mergeCell ref="A2:G2"/>
    <mergeCell ref="E4:E5"/>
    <mergeCell ref="A4:A5"/>
    <mergeCell ref="B4:B5"/>
    <mergeCell ref="D4:D5"/>
    <mergeCell ref="C4:C5"/>
    <mergeCell ref="F4:F5"/>
    <mergeCell ref="G4:G5"/>
  </mergeCells>
  <printOptions/>
  <pageMargins left="0.75" right="0.3937007874015748" top="0.45" bottom="0.44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625" style="35" customWidth="1"/>
    <col min="6" max="6" width="13.875" style="35" customWidth="1"/>
    <col min="7" max="7" width="11.375" style="35" bestFit="1" customWidth="1"/>
    <col min="8" max="8" width="9.75390625" style="35" customWidth="1"/>
    <col min="9" max="16384" width="9.125" style="35" customWidth="1"/>
  </cols>
  <sheetData>
    <row r="1" spans="1:5" ht="15">
      <c r="A1" s="30"/>
      <c r="B1" s="13"/>
      <c r="C1" s="13"/>
      <c r="D1" s="4"/>
      <c r="E1" s="3"/>
    </row>
    <row r="2" spans="1:8" ht="12.75">
      <c r="A2" s="99" t="s">
        <v>96</v>
      </c>
      <c r="B2" s="99"/>
      <c r="C2" s="99"/>
      <c r="D2" s="99"/>
      <c r="E2" s="99"/>
      <c r="F2" s="99"/>
      <c r="G2" s="99"/>
      <c r="H2" s="99"/>
    </row>
    <row r="3" spans="1:5" ht="12.75">
      <c r="A3" s="30"/>
      <c r="B3" s="14"/>
      <c r="C3" s="14"/>
      <c r="D3" s="7"/>
      <c r="E3" s="8"/>
    </row>
    <row r="4" spans="1:7" s="32" customFormat="1" ht="16.5" customHeight="1">
      <c r="A4" s="116" t="s">
        <v>4</v>
      </c>
      <c r="B4" s="118" t="s">
        <v>0</v>
      </c>
      <c r="C4" s="118" t="s">
        <v>8</v>
      </c>
      <c r="D4" s="118" t="s">
        <v>12</v>
      </c>
      <c r="E4" s="114" t="s">
        <v>85</v>
      </c>
      <c r="F4" s="124" t="s">
        <v>101</v>
      </c>
      <c r="G4" s="121" t="s">
        <v>100</v>
      </c>
    </row>
    <row r="5" spans="1:7" s="32" customFormat="1" ht="23.25" customHeight="1">
      <c r="A5" s="117"/>
      <c r="B5" s="110"/>
      <c r="C5" s="119"/>
      <c r="D5" s="110"/>
      <c r="E5" s="128"/>
      <c r="F5" s="125"/>
      <c r="G5" s="126"/>
    </row>
    <row r="6" spans="1:7" s="32" customFormat="1" ht="12.75">
      <c r="A6" s="41">
        <v>1</v>
      </c>
      <c r="B6" s="42">
        <v>2</v>
      </c>
      <c r="C6" s="42" t="s">
        <v>9</v>
      </c>
      <c r="D6" s="47">
        <v>3</v>
      </c>
      <c r="E6" s="44">
        <v>4</v>
      </c>
      <c r="F6" s="45">
        <v>5</v>
      </c>
      <c r="G6" s="45">
        <v>6</v>
      </c>
    </row>
    <row r="7" spans="1:7" s="32" customFormat="1" ht="22.5">
      <c r="A7" s="49" t="s">
        <v>77</v>
      </c>
      <c r="B7" s="46">
        <v>500</v>
      </c>
      <c r="C7" s="46" t="s">
        <v>78</v>
      </c>
      <c r="D7" s="50" t="str">
        <f>IF(OR(LEFT(C7,5)="000 9",LEFT(C7,5)="000 7"),"X",IF(OR(RIGHT(C7,1)="A",RIGHT(C7,1)="А"),LEFT(C7,LEN(C7)-1)&amp;"0",C7))</f>
        <v>X</v>
      </c>
      <c r="E7" s="76">
        <f>E9</f>
        <v>1419500</v>
      </c>
      <c r="F7" s="76">
        <f>F9</f>
        <v>338022.8999999985</v>
      </c>
      <c r="G7" s="48">
        <f>E7-F7</f>
        <v>1081477.1000000015</v>
      </c>
    </row>
    <row r="8" spans="1:7" s="32" customFormat="1" ht="22.5">
      <c r="A8" s="49" t="s">
        <v>90</v>
      </c>
      <c r="B8" s="46" t="s">
        <v>89</v>
      </c>
      <c r="C8" s="46" t="s">
        <v>80</v>
      </c>
      <c r="D8" s="50" t="s">
        <v>88</v>
      </c>
      <c r="E8" s="48" t="s">
        <v>18</v>
      </c>
      <c r="F8" s="48" t="s">
        <v>18</v>
      </c>
      <c r="G8" s="48" t="s">
        <v>18</v>
      </c>
    </row>
    <row r="9" spans="1:7" s="32" customFormat="1" ht="14.25" customHeight="1" thickBot="1">
      <c r="A9" s="49" t="s">
        <v>79</v>
      </c>
      <c r="B9" s="46">
        <v>700</v>
      </c>
      <c r="C9" s="46" t="s">
        <v>81</v>
      </c>
      <c r="D9" s="50" t="str">
        <f>IF(OR(LEFT(C9,5)="000 9",LEFT(C9,5)="000 7"),"X",IF(OR(RIGHT(C9,1)="A",RIGHT(C9,1)="А"),LEFT(C9,LEN(C9)-1)&amp;"0",C9))</f>
        <v>000 01 05 00 00 00 0000 000</v>
      </c>
      <c r="E9" s="76">
        <f>E10+E11</f>
        <v>1419500</v>
      </c>
      <c r="F9" s="76">
        <f>F10+F11</f>
        <v>338022.8999999985</v>
      </c>
      <c r="G9" s="48">
        <f>E9-F9</f>
        <v>1081477.1000000015</v>
      </c>
    </row>
    <row r="10" spans="1:7" s="32" customFormat="1" ht="12.75">
      <c r="A10" s="49" t="s">
        <v>91</v>
      </c>
      <c r="B10" s="46">
        <v>710</v>
      </c>
      <c r="C10" s="46" t="s">
        <v>82</v>
      </c>
      <c r="D10" s="50" t="str">
        <f>IF(OR(LEFT(C10,5)="000 9",LEFT(C10,5)="000 7"),"X",IF(OR(RIGHT(C10,1)="A",RIGHT(C10,1)="А"),LEFT(C10,LEN(C10)-1)&amp;"0",C10))</f>
        <v>000 01 05 00 00 00 0000 500</v>
      </c>
      <c r="E10" s="96">
        <v>-18593855.78</v>
      </c>
      <c r="F10" s="48">
        <v>-19414581.75</v>
      </c>
      <c r="G10" s="90" t="s">
        <v>268</v>
      </c>
    </row>
    <row r="11" spans="1:7" s="32" customFormat="1" ht="12.75">
      <c r="A11" s="49" t="s">
        <v>92</v>
      </c>
      <c r="B11" s="46">
        <v>720</v>
      </c>
      <c r="C11" s="46" t="s">
        <v>83</v>
      </c>
      <c r="D11" s="50" t="str">
        <f>IF(OR(LEFT(C11,5)="000 9",LEFT(C11,5)="000 7"),"X",IF(OR(RIGHT(C11,1)="A",RIGHT(C11,1)="А"),LEFT(C11,LEN(C11)-1)&amp;"0",C11))</f>
        <v>000 01 05 02 00 00 0000 600</v>
      </c>
      <c r="E11" s="95">
        <v>20013355.78</v>
      </c>
      <c r="F11" s="48">
        <v>19752604.65</v>
      </c>
      <c r="G11" s="90" t="s">
        <v>268</v>
      </c>
    </row>
    <row r="12" spans="1:5" s="32" customFormat="1" ht="12.75">
      <c r="A12" s="43"/>
      <c r="B12" s="27"/>
      <c r="C12" s="27"/>
      <c r="D12" s="28"/>
      <c r="E12" s="29"/>
    </row>
    <row r="13" spans="1:7" s="32" customFormat="1" ht="12.75">
      <c r="A13" s="31"/>
      <c r="B13" s="55"/>
      <c r="C13" s="55"/>
      <c r="D13" s="55"/>
      <c r="E13" s="21"/>
      <c r="F13" s="35"/>
      <c r="G13" s="35"/>
    </row>
    <row r="14" spans="1:7" s="32" customFormat="1" ht="12.75">
      <c r="A14" s="56" t="s">
        <v>93</v>
      </c>
      <c r="B14" s="57"/>
      <c r="C14" s="57"/>
      <c r="D14" s="58"/>
      <c r="E14" s="2"/>
      <c r="F14" s="127" t="s">
        <v>94</v>
      </c>
      <c r="G14" s="127"/>
    </row>
    <row r="15" spans="1:7" s="32" customFormat="1" ht="12.75">
      <c r="A15" s="4" t="s">
        <v>16</v>
      </c>
      <c r="B15" s="123"/>
      <c r="C15" s="123"/>
      <c r="D15" s="123"/>
      <c r="E15" s="94"/>
      <c r="F15" s="35"/>
      <c r="G15" s="35"/>
    </row>
    <row r="16" spans="1:7" ht="12.75">
      <c r="A16" s="35" t="s">
        <v>375</v>
      </c>
      <c r="F16" s="89"/>
      <c r="G16" s="54" t="s">
        <v>262</v>
      </c>
    </row>
    <row r="17" ht="12.75">
      <c r="H17" s="54"/>
    </row>
    <row r="18" spans="1:7" ht="12.75">
      <c r="A18" s="35" t="s">
        <v>95</v>
      </c>
      <c r="G18" s="54" t="s">
        <v>264</v>
      </c>
    </row>
    <row r="19" ht="12.75">
      <c r="H19" s="34"/>
    </row>
    <row r="20" spans="1:29" ht="12.75">
      <c r="A20" s="91" t="s">
        <v>412</v>
      </c>
      <c r="H20" s="15"/>
      <c r="Z20" s="35">
        <v>13</v>
      </c>
      <c r="AC20" s="35" t="s">
        <v>290</v>
      </c>
    </row>
    <row r="23" ht="11.25" customHeight="1"/>
  </sheetData>
  <sheetProtection/>
  <mergeCells count="10">
    <mergeCell ref="B15:D15"/>
    <mergeCell ref="F4:F5"/>
    <mergeCell ref="G4:G5"/>
    <mergeCell ref="F14:G14"/>
    <mergeCell ref="E4:E5"/>
    <mergeCell ref="A2:H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Svetpetr</cp:lastModifiedBy>
  <cp:lastPrinted>2016-01-25T10:15:12Z</cp:lastPrinted>
  <dcterms:created xsi:type="dcterms:W3CDTF">1999-06-18T11:49:53Z</dcterms:created>
  <dcterms:modified xsi:type="dcterms:W3CDTF">2016-02-09T14:45:06Z</dcterms:modified>
  <cp:category/>
  <cp:version/>
  <cp:contentType/>
  <cp:contentStatus/>
</cp:coreProperties>
</file>