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'Таблица3'!$A$17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<sst xmlns="http://schemas.openxmlformats.org/spreadsheetml/2006/main" count="339" uniqueCount="251">
  <si>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</si>
  <si>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</si>
  <si>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</si>
  <si>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</si>
  <si>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</si>
  <si>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</si>
  <si>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</si>
  <si>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</si>
  <si>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</si>
  <si>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</si>
  <si>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</si>
  <si>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</si>
  <si>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</si>
  <si>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</si>
  <si>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</si>
  <si>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</si>
  <si>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</si>
  <si>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</si>
  <si>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</si>
  <si>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</si>
  <si>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</si>
  <si>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</si>
  <si>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</si>
  <si>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</si>
  <si>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000 1 01 02020 01 0000 110</t>
  </si>
  <si>
    <t>000 1 01 02022 01 0000 110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</si>
  <si>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</si>
  <si>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</si>
  <si>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000 1 05 01021 01 0000 110</t>
  </si>
  <si>
    <t>000 1 05 01022 01 0000 110</t>
  </si>
  <si>
    <t>000 1 06 01000 00 0000 110</t>
  </si>
  <si>
    <t>000 1 06 06020 00 0000 110</t>
  </si>
  <si>
    <t>000 1 11 05000 00 0000 120</t>
  </si>
  <si>
    <t>000 1 11 05020 00 0000 120</t>
  </si>
  <si>
    <t>000 1 11 05030 00 0000 120</t>
  </si>
  <si>
    <t>000 1 17 05050 10 0000 180</t>
  </si>
  <si>
    <t>Дотации бюджетам поселений на выравнивание бюджетной обеспеченности</t>
  </si>
  <si>
    <t>000 2 02 01001 10 0000 151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</si>
  <si>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</si>
  <si>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</si>
  <si>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</si>
  <si>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</si>
  <si>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000 2 02 04040 10 0000 151</t>
  </si>
  <si>
    <t>Расходы бюджета - ИТОГО</t>
  </si>
  <si>
    <t>000 9600 0000000 000 000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</si>
  <si>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</si>
  <si>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</si>
  <si>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</si>
  <si>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</si>
  <si>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</si>
  <si>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</si>
  <si>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</si>
  <si>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</si>
  <si>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</si>
  <si>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</si>
  <si>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</si>
  <si>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</si>
  <si>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000 0102 0000000 000 211</t>
  </si>
  <si>
    <t>000 0102 0000000 000 212</t>
  </si>
  <si>
    <t>000 0102 0000000 000 213</t>
  </si>
  <si>
    <t>000 0104 0000000 000 211</t>
  </si>
  <si>
    <t>000 0104 0000000 000 212</t>
  </si>
  <si>
    <t>000 0104 0000000 000 213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</si>
  <si>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</si>
  <si>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</si>
  <si>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</si>
  <si>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</si>
  <si>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</si>
  <si>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000 0104 0000000 000 310</t>
  </si>
  <si>
    <t>000 0104 0000000 000 340</t>
  </si>
  <si>
    <t>000 0200 0000000 000 211</t>
  </si>
  <si>
    <t>000 0200 0000000 000 213</t>
  </si>
  <si>
    <t>000 0300 0000000 000 251</t>
  </si>
  <si>
    <t>000 0406 0000000 000 225</t>
  </si>
  <si>
    <t>000 0500 0000000 000 340</t>
  </si>
  <si>
    <t>000 0503 0000000 000 220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</si>
  <si>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</si>
  <si>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</si>
  <si>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</si>
  <si>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</si>
  <si>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</si>
  <si>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</si>
  <si>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000 01 05 00 00 00 0000 500</t>
  </si>
  <si>
    <t>000 01 05 02 00 00 0000 600</t>
  </si>
  <si>
    <t>000 01 05 02 01 00 0000 610</t>
  </si>
  <si>
    <t>000 01 05 02 01 10 0000 610</t>
  </si>
  <si>
    <t xml:space="preserve"> Кашарское сельское поселение</t>
  </si>
  <si>
    <t>ОТЧЕТ</t>
  </si>
  <si>
    <t>о кассовом поспуплении и выбытии бюджетных средств</t>
  </si>
  <si>
    <t>утвержденные бюджетные назначения</t>
  </si>
  <si>
    <t>исполнено</t>
  </si>
  <si>
    <t>2.Расходы бюджета</t>
  </si>
  <si>
    <t>всего</t>
  </si>
  <si>
    <t>перечислено на банковские счета учреждений</t>
  </si>
  <si>
    <t>бюджетнетных обязательств учреждений</t>
  </si>
  <si>
    <t>520</t>
  </si>
  <si>
    <t>в том числе: источники внутреннего финансирования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</si>
  <si>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</si>
  <si>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</si>
  <si>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</si>
  <si>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</si>
  <si>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</si>
  <si>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изменение остатков по внутренним расчетам (стр.823 + стр.824)</t>
  </si>
  <si>
    <t>800</t>
  </si>
  <si>
    <t>823</t>
  </si>
  <si>
    <t>Уменьшение остатков по внутренним расчетам (121100000.121200000)денежных средств  бюджетов поселений</t>
  </si>
  <si>
    <t>Увеличение остатков по внутренним расчетамменьшение прочих остатков денежных средств  бюджетов (130800000.130900000)</t>
  </si>
  <si>
    <t>Глава Администрации Кашарского сельского поселения</t>
  </si>
  <si>
    <t>Щербакова Е.А.</t>
  </si>
  <si>
    <t>Главный бухгалтер</t>
  </si>
  <si>
    <t>0503124</t>
  </si>
  <si>
    <t>3.Источники финансирования дефицита бюджета</t>
  </si>
  <si>
    <t>1.Доходы бюджета</t>
  </si>
  <si>
    <t>исполненно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</si>
  <si>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поселений (за исключением земельных участков муниципальных и автономных учреждений)</t>
  </si>
  <si>
    <t>951 1 11 05035 10 0000 120</t>
  </si>
  <si>
    <t>951 2 02 01001 10 0000 151</t>
  </si>
  <si>
    <t>951 2 02 03015 10 0000 151</t>
  </si>
  <si>
    <t>951 2 02 03024 10 0000 151</t>
  </si>
  <si>
    <t xml:space="preserve">Прочие межбюджетные трансферты, передаваемые бюджетам поселений </t>
  </si>
  <si>
    <t>951 2 02 04999 10 0000 151</t>
  </si>
  <si>
    <t>Яценко С.П.</t>
  </si>
  <si>
    <t>Малахова Л.В.</t>
  </si>
  <si>
    <t>79235769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</si>
  <si>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</si>
  <si>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</si>
  <si>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перечисления государственным и муниципальным организациям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</si>
  <si>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</si>
  <si>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</si>
  <si>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951 1 11 05025 10 0000 120</t>
  </si>
  <si>
    <t>Средства самообложения граждан, зачисляемые в бюджеты поселений</t>
  </si>
  <si>
    <t>951 1 17 14030 10 0000 180</t>
  </si>
  <si>
    <t>Зав.сектором экономики и финансов</t>
  </si>
  <si>
    <t>951 1 11 07015 10 0000 120</t>
  </si>
  <si>
    <t>951 0104 0928601 540 251</t>
  </si>
  <si>
    <t>951 0113 0112019 244 290</t>
  </si>
  <si>
    <t>Пособия по социальной помощи населению</t>
  </si>
  <si>
    <t>951 0113 1112013 244 226</t>
  </si>
  <si>
    <t>951 0102 8910011 121 211</t>
  </si>
  <si>
    <t>951 0102 8910011 121 213</t>
  </si>
  <si>
    <t>951 0102 8910011 122 212</t>
  </si>
  <si>
    <t>951 0104 9010011 121 211</t>
  </si>
  <si>
    <t>951 0104 9010011 121 213</t>
  </si>
  <si>
    <t>951 0104 9010019 122 212</t>
  </si>
  <si>
    <t>951 0104 9010019 244 223</t>
  </si>
  <si>
    <t>951 0104 9010019 244 224</t>
  </si>
  <si>
    <t>951 0104 9010019 244 225</t>
  </si>
  <si>
    <t>951 0104 9010019 244 226</t>
  </si>
  <si>
    <t>951 0104 9010019 244 310</t>
  </si>
  <si>
    <t>951 0104 9010019 244 340</t>
  </si>
  <si>
    <t>951 0104 9010019 852 290</t>
  </si>
  <si>
    <t>951 0104 9997239 244 340</t>
  </si>
  <si>
    <t>951 0113 1122009 244 226</t>
  </si>
  <si>
    <t>951 0113 1132014 244 225</t>
  </si>
  <si>
    <t>951 0309 0212001 244 310</t>
  </si>
  <si>
    <t>951 0309 0228601 540 251</t>
  </si>
  <si>
    <t>951 0309 0232020 244 226</t>
  </si>
  <si>
    <t>951 0409 0612008 244 225</t>
  </si>
  <si>
    <t>951 0409 0612008 244 226</t>
  </si>
  <si>
    <t>951 0409 0612008 244 310</t>
  </si>
  <si>
    <t>951 0409 0612008 244 340</t>
  </si>
  <si>
    <t>951 0409 0612017 852 290</t>
  </si>
  <si>
    <t>951 0409 0617351 244 225</t>
  </si>
  <si>
    <t>951 0502 1012011 852 290</t>
  </si>
  <si>
    <t>951 0502 1012012 244 225</t>
  </si>
  <si>
    <t>951 0502 1012023 244 225</t>
  </si>
  <si>
    <t>951 0503 0412003 244 225</t>
  </si>
  <si>
    <t>951 0503 0412003 244 226</t>
  </si>
  <si>
    <t>951 0503 0412003 244 310</t>
  </si>
  <si>
    <t>951 0503 0412003 244 340</t>
  </si>
  <si>
    <t>951 0503 0412004 244 225</t>
  </si>
  <si>
    <t>951 0503 0412004 244 340</t>
  </si>
  <si>
    <t>951 0503 0412005 244 225</t>
  </si>
  <si>
    <t>951 0503 0412005 852 290</t>
  </si>
  <si>
    <t>951 0503 0412006 244 225</t>
  </si>
  <si>
    <t>951 0503 0412006 244 340</t>
  </si>
  <si>
    <t>951 0503 0412006 852 290</t>
  </si>
  <si>
    <t>951 0503 0712018 244 225</t>
  </si>
  <si>
    <t xml:space="preserve">951 0801 0310059 611 241  </t>
  </si>
  <si>
    <t xml:space="preserve">951 0801 0310059 612 241  </t>
  </si>
  <si>
    <t xml:space="preserve">951 0801 0312015 244 226  </t>
  </si>
  <si>
    <t xml:space="preserve">951 0801 0312015 244 340  </t>
  </si>
  <si>
    <t>951 0801 0318601 540 251</t>
  </si>
  <si>
    <t>951 1101 0512007 244 225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</si>
  <si>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</si>
  <si>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</si>
  <si>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</si>
  <si>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</si>
  <si>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</si>
  <si>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</si>
  <si>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</si>
  <si>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</si>
  <si>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доходы, уменьшенные на величену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</si>
  <si>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 ( пени и проценты по соответствующему платежу)</t>
  </si>
  <si>
    <t>Минимальный налог, зачисляемый в бюджеты субъектов Российской Федерации (сумма платежа (перерасчеты,недоимка и задолженность по соответствующему платежу, в том числе по отмененному)</t>
  </si>
  <si>
    <t>Единый сельскохозяйственный налог (сумма  платежа (перерасчеты, недоимка и задолженность по соответствующему платежу, в том числе по отмененному)</t>
  </si>
  <si>
    <t>951 1 14 06025 10 0000 430</t>
  </si>
  <si>
    <t xml:space="preserve"> Доходы    от    продажи    земельных    участков, находящихся в собственности поселений (за исключением земельных участков муниципальных бюджетных и автономных учреждений)</t>
  </si>
  <si>
    <t>951 0104 9010019 244 221</t>
  </si>
  <si>
    <t>951 0107 9999013 880 290</t>
  </si>
  <si>
    <t>Транспортные услуги</t>
  </si>
  <si>
    <t>951 0113 0112019 313 262</t>
  </si>
  <si>
    <t>951 0113 1212024 244 226</t>
  </si>
  <si>
    <t>951 0203 8995118 121 211</t>
  </si>
  <si>
    <t>951 0203 8995118 121 213</t>
  </si>
  <si>
    <t>951 0309 0212001 244 340</t>
  </si>
  <si>
    <t>951 0502 1018601 540 251</t>
  </si>
  <si>
    <t>951 0503 0412003 244 222</t>
  </si>
  <si>
    <t>951 0503 0412003 852 290</t>
  </si>
  <si>
    <t>951 0503 0712018 244 310</t>
  </si>
  <si>
    <t>951 0503 0712018 244 340</t>
  </si>
  <si>
    <t>182 1 05 01011 01 0000 110</t>
  </si>
  <si>
    <t>182 1 05 03010 01 0000 110</t>
  </si>
  <si>
    <t>182 1 06 01030 10 0000 110</t>
  </si>
  <si>
    <t>951 2 18 05010 10 0000 151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</si>
  <si>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</si>
  <si>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182 1 01 02010 01 0000 110 </t>
  </si>
  <si>
    <t>182 1 01 02020 01 0000 110</t>
  </si>
  <si>
    <t>182 1 01 02030 01 0000 110</t>
  </si>
  <si>
    <t>857 1 16 51040 02 0000 140</t>
  </si>
  <si>
    <t>182 1 06 06033 10 0000 110</t>
  </si>
  <si>
    <t>182 1 06 06043 10 0000 110</t>
  </si>
  <si>
    <t>182 1 05 01050 01 0000 110</t>
  </si>
  <si>
    <t>182 1 05 01022 01 0000 110</t>
  </si>
  <si>
    <t>182 1 05 01021 01 0000 110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</si>
  <si>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</si>
  <si>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адвокатов,учредившихадвокатские кабинеты и других лиц, занимающихся частной практикой в соответствии со статьей 227 Налогового 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</si>
  <si>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</si>
  <si>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</si>
  <si>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 от перечисления чсти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</si>
  <si>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951 0705 9999999 244 226</t>
  </si>
  <si>
    <t>951 0503 1012011 244 225</t>
  </si>
  <si>
    <t>951 0503 1012011 244 223</t>
  </si>
  <si>
    <t xml:space="preserve">951 0801 0312015 244 290  </t>
  </si>
  <si>
    <t>146455,55</t>
  </si>
  <si>
    <t>951 0104 9010019 122 262</t>
  </si>
  <si>
    <t>951 0502 1012029 244 225</t>
  </si>
  <si>
    <t xml:space="preserve">951 0801 0312015 852 290  </t>
  </si>
  <si>
    <t>"28" января 2016 года</t>
  </si>
  <si>
    <t>Наименование бюджета     Бюджет Кашарского сельского поселения</t>
  </si>
  <si>
    <t>в том числе:</t>
  </si>
  <si>
    <t>951 1 14 02053 10 0000 410</t>
  </si>
  <si>
    <t xml:space="preserve">Доходы от реализации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</si>
  <si>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770856,52</t>
  </si>
  <si>
    <t>-99146,37</t>
  </si>
  <si>
    <t>989276,88</t>
  </si>
  <si>
    <t>529380,00</t>
  </si>
  <si>
    <t>на 1 января 2016 года</t>
  </si>
  <si>
    <t>01.01.2016</t>
  </si>
  <si>
    <t xml:space="preserve">             по ОКТМО</t>
  </si>
  <si>
    <t>60624430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</si>
</sst>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wrapText="1"/>
    </xf>
    <xf numFmtId="4" fontId="10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" fontId="10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10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3" fontId="1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90" zoomScaleNormal="90" zoomScalePageLayoutView="0" workbookViewId="0" topLeftCell="A35">
      <selection activeCell="F19" sqref="F1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7" max="7" width="11.2539062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79" t="s">
        <v>87</v>
      </c>
      <c r="C2" s="79"/>
      <c r="D2" s="79"/>
      <c r="E2" s="56"/>
      <c r="F2" s="33"/>
      <c r="G2" s="20"/>
    </row>
    <row r="3" spans="1:7" ht="13.5" thickBot="1">
      <c r="A3" s="80" t="s">
        <v>88</v>
      </c>
      <c r="B3" s="81"/>
      <c r="C3" s="81"/>
      <c r="D3" s="81"/>
      <c r="E3" s="81"/>
      <c r="F3" s="81"/>
      <c r="G3" s="25"/>
    </row>
    <row r="4" spans="2:7" ht="13.5" thickBot="1">
      <c r="B4" s="18"/>
      <c r="C4" s="18"/>
      <c r="D4" s="32" t="s">
        <v>247</v>
      </c>
      <c r="E4" s="56"/>
      <c r="F4" s="5"/>
      <c r="G4" s="24" t="s">
        <v>3</v>
      </c>
    </row>
    <row r="5" spans="2:8" ht="12.75">
      <c r="B5" s="6"/>
      <c r="C5" s="6"/>
      <c r="E5" s="32"/>
      <c r="F5" s="16" t="s">
        <v>11</v>
      </c>
      <c r="G5" s="37" t="s">
        <v>110</v>
      </c>
      <c r="H5" s="38"/>
    </row>
    <row r="6" spans="1:7" ht="12.75">
      <c r="A6" s="4"/>
      <c r="B6" s="4"/>
      <c r="C6" s="4"/>
      <c r="D6" s="4"/>
      <c r="E6" s="3"/>
      <c r="F6" s="19" t="s">
        <v>7</v>
      </c>
      <c r="G6" s="39" t="s">
        <v>248</v>
      </c>
    </row>
    <row r="7" spans="1:7" ht="12.75">
      <c r="A7" s="36" t="s">
        <v>15</v>
      </c>
      <c r="B7" s="77" t="s">
        <v>86</v>
      </c>
      <c r="C7" s="78"/>
      <c r="D7" s="78"/>
      <c r="E7" s="78"/>
      <c r="F7" s="19" t="s">
        <v>5</v>
      </c>
      <c r="G7" s="69" t="s">
        <v>123</v>
      </c>
    </row>
    <row r="8" spans="1:7" ht="12.75">
      <c r="A8" s="4" t="s">
        <v>239</v>
      </c>
      <c r="B8" s="4"/>
      <c r="C8" s="4"/>
      <c r="D8" s="4"/>
      <c r="E8" s="3"/>
      <c r="F8" s="19" t="s">
        <v>249</v>
      </c>
      <c r="G8" s="69" t="s">
        <v>250</v>
      </c>
    </row>
    <row r="9" spans="1:7" s="36" customFormat="1" ht="12" thickBot="1">
      <c r="A9" s="29" t="s">
        <v>16</v>
      </c>
      <c r="B9" s="29"/>
      <c r="C9" s="29"/>
      <c r="D9" s="29"/>
      <c r="E9" s="35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2.75">
      <c r="A11" s="94" t="s">
        <v>112</v>
      </c>
      <c r="B11" s="94"/>
      <c r="C11" s="94"/>
      <c r="D11" s="94"/>
      <c r="E11" s="94"/>
      <c r="F11" s="10"/>
      <c r="G11" s="10"/>
    </row>
    <row r="12" spans="1:7" ht="12.75">
      <c r="A12" s="21"/>
      <c r="B12" s="21"/>
      <c r="C12" s="21"/>
      <c r="D12" s="22"/>
      <c r="E12" s="23"/>
      <c r="F12" s="31"/>
      <c r="G12" s="31"/>
    </row>
    <row r="13" spans="1:7" ht="26.25" customHeight="1">
      <c r="A13" s="88" t="s">
        <v>4</v>
      </c>
      <c r="B13" s="89" t="s">
        <v>0</v>
      </c>
      <c r="C13" s="90" t="s">
        <v>14</v>
      </c>
      <c r="D13" s="91"/>
      <c r="E13" s="82" t="s">
        <v>89</v>
      </c>
      <c r="F13" s="84" t="s">
        <v>90</v>
      </c>
      <c r="G13" s="85"/>
    </row>
    <row r="14" spans="1:7" ht="24" customHeight="1">
      <c r="A14" s="88"/>
      <c r="B14" s="89"/>
      <c r="C14" s="92"/>
      <c r="D14" s="93"/>
      <c r="E14" s="83"/>
      <c r="F14" s="86"/>
      <c r="G14" s="87"/>
    </row>
    <row r="15" spans="1:7" ht="12.75">
      <c r="A15" s="40">
        <v>1</v>
      </c>
      <c r="B15" s="41">
        <v>2</v>
      </c>
      <c r="C15" s="41" t="s">
        <v>9</v>
      </c>
      <c r="D15" s="51">
        <v>3</v>
      </c>
      <c r="E15" s="44">
        <v>4</v>
      </c>
      <c r="F15" s="97">
        <v>5</v>
      </c>
      <c r="G15" s="98"/>
    </row>
    <row r="16" spans="1:7" ht="12.75">
      <c r="A16" s="54" t="s">
        <v>17</v>
      </c>
      <c r="B16" s="50">
        <v>10</v>
      </c>
      <c r="C16" s="50" t="s">
        <v>18</v>
      </c>
      <c r="D16" s="55" t="str">
        <f>IF(LEFT(C16,5)="000 8","X",C16)</f>
        <v>X</v>
      </c>
      <c r="E16" s="75">
        <f>E19+E20+E21+E22+E23+E24+E25+E26+E27+E28+E29+E30+E31+E32+E33+E34+E35+E36+E37+E38+E39+E40+E41+E42+E43+E44+E45+E46</f>
        <v>18593855.78</v>
      </c>
      <c r="F16" s="95">
        <v>19191025.64</v>
      </c>
      <c r="G16" s="96"/>
    </row>
    <row r="17" spans="1:7" ht="12.75">
      <c r="A17" s="54" t="s">
        <v>240</v>
      </c>
      <c r="B17" s="50"/>
      <c r="C17" s="50"/>
      <c r="D17" s="55"/>
      <c r="E17" s="75"/>
      <c r="F17" s="68"/>
      <c r="G17" s="76"/>
    </row>
    <row r="18" spans="1:7" ht="12.75">
      <c r="A18" s="54" t="s">
        <v>20</v>
      </c>
      <c r="B18" s="50"/>
      <c r="C18" s="50" t="s">
        <v>21</v>
      </c>
      <c r="D18" s="55" t="str">
        <f>IF(LEFT(C18,5)="000 8","X",C18)</f>
        <v>000 1 00 00000 00 0000 000</v>
      </c>
      <c r="E18" s="75">
        <f>E19+E20+E21+E22+E23+E24+E25+E26+E27+E28+E29+E30+E31+E32+E33+E34+E35+E36+E37+E38+E39+E40+E41</f>
        <v>14460000</v>
      </c>
      <c r="F18" s="95">
        <v>15057205.86</v>
      </c>
      <c r="G18" s="96"/>
    </row>
    <row r="19" spans="1:7" ht="78" customHeight="1">
      <c r="A19" s="54" t="s">
        <v>188</v>
      </c>
      <c r="B19" s="50"/>
      <c r="C19" s="50"/>
      <c r="D19" s="55" t="s">
        <v>184</v>
      </c>
      <c r="E19" s="53">
        <v>605300</v>
      </c>
      <c r="F19" s="68"/>
      <c r="G19" s="71" t="s">
        <v>243</v>
      </c>
    </row>
    <row r="20" spans="1:7" ht="99" customHeight="1">
      <c r="A20" s="54" t="s">
        <v>189</v>
      </c>
      <c r="B20" s="50"/>
      <c r="C20" s="50"/>
      <c r="D20" s="55" t="s">
        <v>185</v>
      </c>
      <c r="E20" s="53">
        <v>22600</v>
      </c>
      <c r="F20" s="68"/>
      <c r="G20" s="70">
        <v>20880.65</v>
      </c>
    </row>
    <row r="21" spans="1:7" ht="82.5" customHeight="1">
      <c r="A21" s="54" t="s">
        <v>190</v>
      </c>
      <c r="B21" s="50"/>
      <c r="C21" s="50"/>
      <c r="D21" s="55" t="s">
        <v>186</v>
      </c>
      <c r="E21" s="53">
        <v>1325900</v>
      </c>
      <c r="F21" s="68"/>
      <c r="G21" s="70">
        <v>1518679.26</v>
      </c>
    </row>
    <row r="22" spans="1:7" ht="80.25" customHeight="1">
      <c r="A22" s="54" t="s">
        <v>191</v>
      </c>
      <c r="B22" s="50"/>
      <c r="C22" s="50"/>
      <c r="D22" s="55" t="s">
        <v>187</v>
      </c>
      <c r="E22" s="53">
        <v>25600</v>
      </c>
      <c r="F22" s="68"/>
      <c r="G22" s="71" t="s">
        <v>244</v>
      </c>
    </row>
    <row r="23" spans="1:7" ht="56.25">
      <c r="A23" s="54" t="s">
        <v>22</v>
      </c>
      <c r="B23" s="50"/>
      <c r="C23" s="50" t="s">
        <v>23</v>
      </c>
      <c r="D23" s="55" t="s">
        <v>216</v>
      </c>
      <c r="E23" s="53">
        <v>4821700</v>
      </c>
      <c r="F23" s="95">
        <v>5012472.22</v>
      </c>
      <c r="G23" s="96"/>
    </row>
    <row r="24" spans="1:7" ht="108.75" customHeight="1">
      <c r="A24" s="54" t="s">
        <v>226</v>
      </c>
      <c r="B24" s="50"/>
      <c r="C24" s="50" t="s">
        <v>24</v>
      </c>
      <c r="D24" s="55" t="s">
        <v>217</v>
      </c>
      <c r="E24" s="53">
        <v>0</v>
      </c>
      <c r="F24" s="95">
        <v>35862.34</v>
      </c>
      <c r="G24" s="96"/>
    </row>
    <row r="25" spans="1:7" ht="45">
      <c r="A25" s="54" t="s">
        <v>124</v>
      </c>
      <c r="B25" s="50"/>
      <c r="C25" s="50" t="s">
        <v>25</v>
      </c>
      <c r="D25" s="55" t="s">
        <v>218</v>
      </c>
      <c r="E25" s="53">
        <v>0</v>
      </c>
      <c r="F25" s="95">
        <v>14827.86</v>
      </c>
      <c r="G25" s="96"/>
    </row>
    <row r="26" spans="1:7" ht="33.75">
      <c r="A26" s="54" t="s">
        <v>26</v>
      </c>
      <c r="B26" s="50"/>
      <c r="C26" s="50" t="s">
        <v>27</v>
      </c>
      <c r="D26" s="55" t="s">
        <v>211</v>
      </c>
      <c r="E26" s="53">
        <v>1656100</v>
      </c>
      <c r="F26" s="95">
        <v>593127.89</v>
      </c>
      <c r="G26" s="96"/>
    </row>
    <row r="27" spans="1:7" ht="83.25" customHeight="1">
      <c r="A27" s="54" t="s">
        <v>192</v>
      </c>
      <c r="B27" s="50"/>
      <c r="C27" s="50"/>
      <c r="D27" s="55" t="s">
        <v>224</v>
      </c>
      <c r="E27" s="53">
        <v>0</v>
      </c>
      <c r="F27" s="68"/>
      <c r="G27" s="71" t="s">
        <v>245</v>
      </c>
    </row>
    <row r="28" spans="1:7" ht="81" customHeight="1">
      <c r="A28" s="54" t="s">
        <v>193</v>
      </c>
      <c r="B28" s="50"/>
      <c r="C28" s="50" t="s">
        <v>28</v>
      </c>
      <c r="D28" s="55" t="s">
        <v>223</v>
      </c>
      <c r="E28" s="53">
        <v>0</v>
      </c>
      <c r="F28" s="95">
        <v>-21071.32</v>
      </c>
      <c r="G28" s="96"/>
    </row>
    <row r="29" spans="1:7" ht="59.25" customHeight="1">
      <c r="A29" s="54" t="s">
        <v>194</v>
      </c>
      <c r="B29" s="50"/>
      <c r="C29" s="50"/>
      <c r="D29" s="55" t="s">
        <v>222</v>
      </c>
      <c r="E29" s="53">
        <v>0</v>
      </c>
      <c r="F29" s="68"/>
      <c r="G29" s="71" t="s">
        <v>234</v>
      </c>
    </row>
    <row r="30" spans="1:7" ht="52.5" customHeight="1">
      <c r="A30" s="54" t="s">
        <v>195</v>
      </c>
      <c r="B30" s="50"/>
      <c r="C30" s="50" t="s">
        <v>29</v>
      </c>
      <c r="D30" s="55" t="s">
        <v>212</v>
      </c>
      <c r="E30" s="53">
        <v>315900</v>
      </c>
      <c r="F30" s="95">
        <v>315940.03</v>
      </c>
      <c r="G30" s="99"/>
    </row>
    <row r="31" spans="1:7" ht="57.75" customHeight="1">
      <c r="A31" s="54" t="s">
        <v>125</v>
      </c>
      <c r="B31" s="50"/>
      <c r="C31" s="50" t="s">
        <v>30</v>
      </c>
      <c r="D31" s="55" t="s">
        <v>213</v>
      </c>
      <c r="E31" s="53">
        <v>885900</v>
      </c>
      <c r="F31" s="95">
        <v>904149.2</v>
      </c>
      <c r="G31" s="96"/>
    </row>
    <row r="32" spans="1:7" ht="33.75">
      <c r="A32" s="54" t="s">
        <v>227</v>
      </c>
      <c r="B32" s="50"/>
      <c r="C32" s="50" t="s">
        <v>30</v>
      </c>
      <c r="D32" s="55" t="s">
        <v>220</v>
      </c>
      <c r="E32" s="53">
        <v>779000</v>
      </c>
      <c r="F32" s="95">
        <v>831810.75</v>
      </c>
      <c r="G32" s="96"/>
    </row>
    <row r="33" spans="1:7" ht="51" customHeight="1">
      <c r="A33" s="54" t="s">
        <v>225</v>
      </c>
      <c r="B33" s="50"/>
      <c r="C33" s="50" t="s">
        <v>31</v>
      </c>
      <c r="D33" s="55" t="s">
        <v>221</v>
      </c>
      <c r="E33" s="53">
        <v>3281000</v>
      </c>
      <c r="F33" s="95">
        <v>3281274.79</v>
      </c>
      <c r="G33" s="96"/>
    </row>
    <row r="34" spans="1:7" ht="54" customHeight="1">
      <c r="A34" s="54" t="s">
        <v>128</v>
      </c>
      <c r="B34" s="50"/>
      <c r="C34" s="50" t="s">
        <v>32</v>
      </c>
      <c r="D34" s="55" t="s">
        <v>127</v>
      </c>
      <c r="E34" s="53">
        <v>9400</v>
      </c>
      <c r="F34" s="95">
        <v>9199.5</v>
      </c>
      <c r="G34" s="96"/>
    </row>
    <row r="35" spans="1:7" ht="54" customHeight="1">
      <c r="A35" s="54" t="s">
        <v>128</v>
      </c>
      <c r="B35" s="50"/>
      <c r="C35" s="50" t="s">
        <v>32</v>
      </c>
      <c r="D35" s="55" t="s">
        <v>219</v>
      </c>
      <c r="E35" s="53">
        <v>0</v>
      </c>
      <c r="F35" s="95">
        <v>200</v>
      </c>
      <c r="G35" s="96"/>
    </row>
    <row r="36" spans="1:7" ht="73.5" customHeight="1">
      <c r="A36" s="54" t="s">
        <v>114</v>
      </c>
      <c r="B36" s="50"/>
      <c r="C36" s="50" t="s">
        <v>33</v>
      </c>
      <c r="D36" s="55" t="s">
        <v>129</v>
      </c>
      <c r="E36" s="53">
        <v>40000</v>
      </c>
      <c r="F36" s="95">
        <v>40000</v>
      </c>
      <c r="G36" s="99"/>
    </row>
    <row r="37" spans="1:7" ht="78" customHeight="1">
      <c r="A37" s="54" t="s">
        <v>228</v>
      </c>
      <c r="B37" s="50"/>
      <c r="C37" s="50" t="s">
        <v>34</v>
      </c>
      <c r="D37" s="55" t="s">
        <v>115</v>
      </c>
      <c r="E37" s="53">
        <v>38400</v>
      </c>
      <c r="F37" s="95">
        <v>38355.11</v>
      </c>
      <c r="G37" s="96"/>
    </row>
    <row r="38" spans="1:7" ht="60" customHeight="1">
      <c r="A38" s="54" t="s">
        <v>229</v>
      </c>
      <c r="B38" s="50"/>
      <c r="C38" s="50"/>
      <c r="D38" s="55" t="s">
        <v>133</v>
      </c>
      <c r="E38" s="53">
        <v>3000</v>
      </c>
      <c r="F38" s="68"/>
      <c r="G38" s="73">
        <v>3000</v>
      </c>
    </row>
    <row r="39" spans="1:7" ht="82.5" customHeight="1">
      <c r="A39" s="54" t="s">
        <v>242</v>
      </c>
      <c r="B39" s="50"/>
      <c r="C39" s="50"/>
      <c r="D39" s="55" t="s">
        <v>241</v>
      </c>
      <c r="E39" s="53">
        <v>70800</v>
      </c>
      <c r="F39" s="68"/>
      <c r="G39" s="73">
        <v>70800</v>
      </c>
    </row>
    <row r="40" spans="1:7" ht="60" customHeight="1">
      <c r="A40" s="54" t="s">
        <v>197</v>
      </c>
      <c r="B40" s="50"/>
      <c r="C40" s="50"/>
      <c r="D40" s="55" t="s">
        <v>196</v>
      </c>
      <c r="E40" s="53">
        <v>529400</v>
      </c>
      <c r="F40" s="68"/>
      <c r="G40" s="71" t="s">
        <v>246</v>
      </c>
    </row>
    <row r="41" spans="1:7" ht="22.5">
      <c r="A41" s="54" t="s">
        <v>130</v>
      </c>
      <c r="B41" s="50"/>
      <c r="C41" s="50" t="s">
        <v>35</v>
      </c>
      <c r="D41" s="55" t="s">
        <v>131</v>
      </c>
      <c r="E41" s="53">
        <v>50000</v>
      </c>
      <c r="F41" s="95">
        <v>50875</v>
      </c>
      <c r="G41" s="96"/>
    </row>
    <row r="42" spans="1:7" ht="27.75" customHeight="1">
      <c r="A42" s="54" t="s">
        <v>36</v>
      </c>
      <c r="B42" s="50"/>
      <c r="C42" s="50" t="s">
        <v>37</v>
      </c>
      <c r="D42" s="55" t="s">
        <v>116</v>
      </c>
      <c r="E42" s="53">
        <v>3726600</v>
      </c>
      <c r="F42" s="95">
        <v>3726600</v>
      </c>
      <c r="G42" s="96"/>
    </row>
    <row r="43" spans="1:7" ht="45.75" customHeight="1">
      <c r="A43" s="54" t="s">
        <v>38</v>
      </c>
      <c r="B43" s="50"/>
      <c r="C43" s="50" t="s">
        <v>39</v>
      </c>
      <c r="D43" s="55" t="s">
        <v>117</v>
      </c>
      <c r="E43" s="53">
        <v>329500</v>
      </c>
      <c r="F43" s="95">
        <v>329500</v>
      </c>
      <c r="G43" s="96"/>
    </row>
    <row r="44" spans="1:7" ht="43.5" customHeight="1">
      <c r="A44" s="54" t="s">
        <v>40</v>
      </c>
      <c r="B44" s="50"/>
      <c r="C44" s="50" t="s">
        <v>41</v>
      </c>
      <c r="D44" s="55" t="s">
        <v>118</v>
      </c>
      <c r="E44" s="53">
        <v>200</v>
      </c>
      <c r="F44" s="95">
        <v>200</v>
      </c>
      <c r="G44" s="96"/>
    </row>
    <row r="45" spans="1:7" ht="22.5">
      <c r="A45" s="54" t="s">
        <v>119</v>
      </c>
      <c r="B45" s="50"/>
      <c r="C45" s="50" t="s">
        <v>42</v>
      </c>
      <c r="D45" s="55" t="s">
        <v>120</v>
      </c>
      <c r="E45" s="53">
        <v>73000</v>
      </c>
      <c r="F45" s="95">
        <v>72964</v>
      </c>
      <c r="G45" s="99"/>
    </row>
    <row r="46" spans="1:7" ht="61.5" customHeight="1">
      <c r="A46" s="54" t="s">
        <v>215</v>
      </c>
      <c r="B46" s="50"/>
      <c r="C46" s="50" t="s">
        <v>42</v>
      </c>
      <c r="D46" s="55" t="s">
        <v>214</v>
      </c>
      <c r="E46" s="53">
        <v>4555.78</v>
      </c>
      <c r="F46" s="95">
        <v>4555.78</v>
      </c>
      <c r="G46" s="99"/>
    </row>
    <row r="47" spans="1:7" ht="12.75">
      <c r="A47" s="42"/>
      <c r="B47" s="43"/>
      <c r="C47" s="43"/>
      <c r="D47" s="52"/>
      <c r="E47" s="46"/>
      <c r="F47" s="47"/>
      <c r="G47" s="47"/>
    </row>
  </sheetData>
  <sheetProtection/>
  <mergeCells count="31">
    <mergeCell ref="F41:G41"/>
    <mergeCell ref="F36:G36"/>
    <mergeCell ref="F16:G16"/>
    <mergeCell ref="F26:G26"/>
    <mergeCell ref="F23:G23"/>
    <mergeCell ref="F45:G45"/>
    <mergeCell ref="F35:G35"/>
    <mergeCell ref="F46:G46"/>
    <mergeCell ref="F43:G43"/>
    <mergeCell ref="F44:G44"/>
    <mergeCell ref="F42:G42"/>
    <mergeCell ref="F37:G37"/>
    <mergeCell ref="F31:G31"/>
    <mergeCell ref="F32:G32"/>
    <mergeCell ref="F33:G33"/>
    <mergeCell ref="F34:G34"/>
    <mergeCell ref="F15:G15"/>
    <mergeCell ref="F24:G24"/>
    <mergeCell ref="F30:G30"/>
    <mergeCell ref="F28:G28"/>
    <mergeCell ref="F25:G25"/>
    <mergeCell ref="F18:G18"/>
    <mergeCell ref="B7:E7"/>
    <mergeCell ref="B2:D2"/>
    <mergeCell ref="A3:F3"/>
    <mergeCell ref="E13:E14"/>
    <mergeCell ref="F13:G14"/>
    <mergeCell ref="A13:A14"/>
    <mergeCell ref="B13:B14"/>
    <mergeCell ref="C13:D14"/>
    <mergeCell ref="A11:E11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2.625" style="0" customWidth="1"/>
    <col min="5" max="5" width="12.00390625" style="0" customWidth="1"/>
    <col min="6" max="10" width="12.375" style="0" customWidth="1"/>
  </cols>
  <sheetData>
    <row r="1" spans="2:5" ht="15">
      <c r="B1" s="12"/>
      <c r="C1" s="12"/>
      <c r="D1" s="12"/>
      <c r="E1" s="3"/>
    </row>
    <row r="2" spans="1:7" ht="12.75">
      <c r="A2" s="80" t="s">
        <v>91</v>
      </c>
      <c r="B2" s="80"/>
      <c r="C2" s="80"/>
      <c r="D2" s="80"/>
      <c r="E2" s="80"/>
      <c r="F2" s="80"/>
      <c r="G2" s="80"/>
    </row>
    <row r="3" spans="1:5" ht="12.75">
      <c r="A3" s="11"/>
      <c r="B3" s="11"/>
      <c r="C3" s="11"/>
      <c r="D3" s="11"/>
      <c r="E3" s="8"/>
    </row>
    <row r="4" spans="1:8" ht="12.75">
      <c r="A4" s="104" t="s">
        <v>4</v>
      </c>
      <c r="B4" s="106" t="s">
        <v>0</v>
      </c>
      <c r="C4" s="106" t="s">
        <v>8</v>
      </c>
      <c r="D4" s="106" t="s">
        <v>13</v>
      </c>
      <c r="E4" s="100" t="s">
        <v>10</v>
      </c>
      <c r="F4" s="100" t="s">
        <v>90</v>
      </c>
      <c r="G4" s="102"/>
      <c r="H4" s="103"/>
    </row>
    <row r="5" spans="1:8" ht="45">
      <c r="A5" s="105"/>
      <c r="B5" s="107"/>
      <c r="C5" s="108"/>
      <c r="D5" s="107"/>
      <c r="E5" s="101"/>
      <c r="F5" s="58" t="s">
        <v>92</v>
      </c>
      <c r="G5" s="48" t="s">
        <v>94</v>
      </c>
      <c r="H5" s="59" t="s">
        <v>93</v>
      </c>
    </row>
    <row r="6" spans="1:8" ht="12.75">
      <c r="A6" s="40">
        <v>1</v>
      </c>
      <c r="B6" s="41">
        <v>2</v>
      </c>
      <c r="C6" s="41" t="s">
        <v>9</v>
      </c>
      <c r="D6" s="51">
        <v>3</v>
      </c>
      <c r="E6" s="44">
        <v>4</v>
      </c>
      <c r="F6" s="45">
        <v>5</v>
      </c>
      <c r="G6" s="45">
        <v>6</v>
      </c>
      <c r="H6" s="57">
        <v>7</v>
      </c>
    </row>
    <row r="7" spans="1:8" ht="12.75">
      <c r="A7" s="54" t="s">
        <v>43</v>
      </c>
      <c r="B7" s="50">
        <v>200</v>
      </c>
      <c r="C7" s="50" t="s">
        <v>44</v>
      </c>
      <c r="D7" s="55" t="str">
        <f>IF(OR(LEFT(C7,5)="000 9",LEFT(C7,5)="000 7"),"X",C7)</f>
        <v>X</v>
      </c>
      <c r="E7" s="53">
        <f>E8+E9+E10+E11+E12+E13+E14+E15+E16+E17+E18+E19+E20+E21+E22+E23+E24+E25+E26+E27+E28+E29+E30+E31+E32+E33+E34+E35+E36+E37+E38+E39+E40+E41+E42+E43+E44+E45+E46+E47+E48+E49+E50+E51+E52+E53+E54+E55+E56+E57+E58+E59+E60+E61+E62+E63+E64+E65+E66+E67+E68+E69+E70+E71+E72+E73+E74+E75</f>
        <v>20013355.78</v>
      </c>
      <c r="F7" s="53">
        <f>F8+F9+F10+F11+F12+F13+F14+F15+F16+F17+F18+F19+F20+F21+F22+F23+F24+F25+F26+F27+F28+F29+F30+F31+F32+F33+F34+F35+F36+F37+F38+F39+F40+F41+F42+F43+F44+F45+F46+F47+F48+F49+F50+F51+F52+F53+F54+F55+F56+F57+F58+F59+F60+F61+F62+F63+F64+F65+F66+F67+F68+F69+F70+F71+F72+F73+F74+F75</f>
        <v>19549042.03</v>
      </c>
      <c r="G7" s="53">
        <f aca="true" t="shared" si="0" ref="G7:G13">F7</f>
        <v>19549042.03</v>
      </c>
      <c r="H7" s="66">
        <v>0</v>
      </c>
    </row>
    <row r="8" spans="1:8" s="20" customFormat="1" ht="12.75">
      <c r="A8" s="54" t="s">
        <v>45</v>
      </c>
      <c r="B8" s="50"/>
      <c r="C8" s="50" t="s">
        <v>57</v>
      </c>
      <c r="D8" s="50" t="s">
        <v>138</v>
      </c>
      <c r="E8" s="53">
        <v>745600</v>
      </c>
      <c r="F8" s="53">
        <v>745597.95</v>
      </c>
      <c r="G8" s="53">
        <f t="shared" si="0"/>
        <v>745597.95</v>
      </c>
      <c r="H8" s="66">
        <v>0</v>
      </c>
    </row>
    <row r="9" spans="1:8" s="20" customFormat="1" ht="22.5">
      <c r="A9" s="54" t="s">
        <v>47</v>
      </c>
      <c r="B9" s="50"/>
      <c r="C9" s="50" t="s">
        <v>58</v>
      </c>
      <c r="D9" s="50" t="s">
        <v>139</v>
      </c>
      <c r="E9" s="53">
        <v>218300</v>
      </c>
      <c r="F9" s="53">
        <v>218214.48</v>
      </c>
      <c r="G9" s="53">
        <f t="shared" si="0"/>
        <v>218214.48</v>
      </c>
      <c r="H9" s="66">
        <v>0</v>
      </c>
    </row>
    <row r="10" spans="1:8" s="20" customFormat="1" ht="12.75">
      <c r="A10" s="54" t="s">
        <v>46</v>
      </c>
      <c r="B10" s="50"/>
      <c r="C10" s="50" t="s">
        <v>59</v>
      </c>
      <c r="D10" s="50" t="s">
        <v>140</v>
      </c>
      <c r="E10" s="53">
        <v>48800</v>
      </c>
      <c r="F10" s="53">
        <v>48712</v>
      </c>
      <c r="G10" s="53">
        <f t="shared" si="0"/>
        <v>48712</v>
      </c>
      <c r="H10" s="66">
        <v>0</v>
      </c>
    </row>
    <row r="11" spans="1:8" s="20" customFormat="1" ht="33.75">
      <c r="A11" s="54" t="s">
        <v>53</v>
      </c>
      <c r="B11" s="50"/>
      <c r="C11" s="50" t="s">
        <v>60</v>
      </c>
      <c r="D11" s="50" t="s">
        <v>134</v>
      </c>
      <c r="E11" s="53">
        <v>26730</v>
      </c>
      <c r="F11" s="53">
        <v>26730</v>
      </c>
      <c r="G11" s="53">
        <f t="shared" si="0"/>
        <v>26730</v>
      </c>
      <c r="H11" s="66">
        <v>0</v>
      </c>
    </row>
    <row r="12" spans="1:8" s="20" customFormat="1" ht="12.75">
      <c r="A12" s="54" t="s">
        <v>45</v>
      </c>
      <c r="B12" s="50"/>
      <c r="C12" s="50" t="s">
        <v>61</v>
      </c>
      <c r="D12" s="50" t="s">
        <v>141</v>
      </c>
      <c r="E12" s="53">
        <v>3492900</v>
      </c>
      <c r="F12" s="53">
        <v>3397602.86</v>
      </c>
      <c r="G12" s="53">
        <f t="shared" si="0"/>
        <v>3397602.86</v>
      </c>
      <c r="H12" s="66">
        <v>0</v>
      </c>
    </row>
    <row r="13" spans="1:8" s="20" customFormat="1" ht="22.5">
      <c r="A13" s="54" t="s">
        <v>47</v>
      </c>
      <c r="B13" s="50"/>
      <c r="C13" s="50" t="s">
        <v>62</v>
      </c>
      <c r="D13" s="50" t="s">
        <v>142</v>
      </c>
      <c r="E13" s="53">
        <v>1054900</v>
      </c>
      <c r="F13" s="53">
        <v>1015092.83</v>
      </c>
      <c r="G13" s="53">
        <f t="shared" si="0"/>
        <v>1015092.83</v>
      </c>
      <c r="H13" s="66">
        <v>0</v>
      </c>
    </row>
    <row r="14" spans="1:8" s="20" customFormat="1" ht="12.75">
      <c r="A14" s="54" t="s">
        <v>46</v>
      </c>
      <c r="B14" s="50"/>
      <c r="C14" s="50"/>
      <c r="D14" s="50" t="s">
        <v>143</v>
      </c>
      <c r="E14" s="53">
        <v>257800</v>
      </c>
      <c r="F14" s="53">
        <v>244380</v>
      </c>
      <c r="G14" s="53">
        <f>F14</f>
        <v>244380</v>
      </c>
      <c r="H14" s="66"/>
    </row>
    <row r="15" spans="1:8" s="20" customFormat="1" ht="22.5">
      <c r="A15" s="54" t="s">
        <v>136</v>
      </c>
      <c r="B15" s="50"/>
      <c r="C15" s="50"/>
      <c r="D15" s="50" t="s">
        <v>235</v>
      </c>
      <c r="E15" s="53">
        <v>293800</v>
      </c>
      <c r="F15" s="53">
        <v>293720</v>
      </c>
      <c r="G15" s="53">
        <f>F15</f>
        <v>293720</v>
      </c>
      <c r="H15" s="66"/>
    </row>
    <row r="16" spans="1:8" s="20" customFormat="1" ht="12.75">
      <c r="A16" s="54" t="s">
        <v>48</v>
      </c>
      <c r="B16" s="50"/>
      <c r="C16" s="50" t="s">
        <v>63</v>
      </c>
      <c r="D16" s="50" t="s">
        <v>198</v>
      </c>
      <c r="E16" s="53">
        <v>79000</v>
      </c>
      <c r="F16" s="53">
        <v>71444.81</v>
      </c>
      <c r="G16" s="53">
        <f aca="true" t="shared" si="1" ref="G16:G73">F16</f>
        <v>71444.81</v>
      </c>
      <c r="H16" s="66">
        <v>0</v>
      </c>
    </row>
    <row r="17" spans="1:8" s="20" customFormat="1" ht="12.75">
      <c r="A17" s="54" t="s">
        <v>49</v>
      </c>
      <c r="B17" s="50"/>
      <c r="C17" s="50" t="s">
        <v>64</v>
      </c>
      <c r="D17" s="50" t="s">
        <v>144</v>
      </c>
      <c r="E17" s="53">
        <v>75300</v>
      </c>
      <c r="F17" s="53">
        <v>74507.87</v>
      </c>
      <c r="G17" s="53">
        <f t="shared" si="1"/>
        <v>74507.87</v>
      </c>
      <c r="H17" s="66">
        <v>0</v>
      </c>
    </row>
    <row r="18" spans="1:8" s="20" customFormat="1" ht="22.5">
      <c r="A18" s="54" t="s">
        <v>50</v>
      </c>
      <c r="B18" s="50"/>
      <c r="C18" s="50" t="s">
        <v>65</v>
      </c>
      <c r="D18" s="50" t="s">
        <v>145</v>
      </c>
      <c r="E18" s="53">
        <v>130000</v>
      </c>
      <c r="F18" s="53">
        <v>129343.64</v>
      </c>
      <c r="G18" s="53">
        <f t="shared" si="1"/>
        <v>129343.64</v>
      </c>
      <c r="H18" s="66">
        <v>0</v>
      </c>
    </row>
    <row r="19" spans="1:8" s="20" customFormat="1" ht="22.5">
      <c r="A19" s="54" t="s">
        <v>51</v>
      </c>
      <c r="B19" s="50"/>
      <c r="C19" s="50" t="s">
        <v>66</v>
      </c>
      <c r="D19" s="50" t="s">
        <v>146</v>
      </c>
      <c r="E19" s="53">
        <v>79970</v>
      </c>
      <c r="F19" s="53">
        <v>75012</v>
      </c>
      <c r="G19" s="53">
        <f t="shared" si="1"/>
        <v>75012</v>
      </c>
      <c r="H19" s="66">
        <v>0</v>
      </c>
    </row>
    <row r="20" spans="1:8" s="20" customFormat="1" ht="12.75">
      <c r="A20" s="54" t="s">
        <v>52</v>
      </c>
      <c r="B20" s="50"/>
      <c r="C20" s="50" t="s">
        <v>67</v>
      </c>
      <c r="D20" s="50" t="s">
        <v>147</v>
      </c>
      <c r="E20" s="53">
        <v>208600</v>
      </c>
      <c r="F20" s="53">
        <v>181260.77</v>
      </c>
      <c r="G20" s="53">
        <f t="shared" si="1"/>
        <v>181260.77</v>
      </c>
      <c r="H20" s="66">
        <v>0</v>
      </c>
    </row>
    <row r="21" spans="1:8" s="20" customFormat="1" ht="22.5">
      <c r="A21" s="54" t="s">
        <v>55</v>
      </c>
      <c r="B21" s="50"/>
      <c r="C21" s="50" t="s">
        <v>68</v>
      </c>
      <c r="D21" s="50" t="s">
        <v>148</v>
      </c>
      <c r="E21" s="53">
        <v>82800</v>
      </c>
      <c r="F21" s="53">
        <v>67870</v>
      </c>
      <c r="G21" s="53">
        <f t="shared" si="1"/>
        <v>67870</v>
      </c>
      <c r="H21" s="66">
        <v>0</v>
      </c>
    </row>
    <row r="22" spans="1:8" s="20" customFormat="1" ht="22.5">
      <c r="A22" s="54" t="s">
        <v>56</v>
      </c>
      <c r="B22" s="50"/>
      <c r="C22" s="50" t="s">
        <v>69</v>
      </c>
      <c r="D22" s="50" t="s">
        <v>149</v>
      </c>
      <c r="E22" s="53">
        <v>343300</v>
      </c>
      <c r="F22" s="53">
        <v>331707</v>
      </c>
      <c r="G22" s="53">
        <f t="shared" si="1"/>
        <v>331707</v>
      </c>
      <c r="H22" s="66">
        <v>0</v>
      </c>
    </row>
    <row r="23" spans="1:8" s="20" customFormat="1" ht="12.75">
      <c r="A23" s="54" t="s">
        <v>54</v>
      </c>
      <c r="B23" s="50"/>
      <c r="C23" s="50"/>
      <c r="D23" s="50" t="s">
        <v>150</v>
      </c>
      <c r="E23" s="53">
        <v>38900</v>
      </c>
      <c r="F23" s="53">
        <v>25840.34</v>
      </c>
      <c r="G23" s="53">
        <f t="shared" si="1"/>
        <v>25840.34</v>
      </c>
      <c r="H23" s="66">
        <v>0</v>
      </c>
    </row>
    <row r="24" spans="1:8" s="20" customFormat="1" ht="22.5">
      <c r="A24" s="54" t="s">
        <v>56</v>
      </c>
      <c r="B24" s="50"/>
      <c r="C24" s="50"/>
      <c r="D24" s="50" t="s">
        <v>151</v>
      </c>
      <c r="E24" s="53">
        <v>200</v>
      </c>
      <c r="F24" s="53">
        <v>200</v>
      </c>
      <c r="G24" s="53">
        <f t="shared" si="1"/>
        <v>200</v>
      </c>
      <c r="H24" s="66">
        <v>0</v>
      </c>
    </row>
    <row r="25" spans="1:8" s="20" customFormat="1" ht="12.75">
      <c r="A25" s="54" t="s">
        <v>54</v>
      </c>
      <c r="B25" s="50"/>
      <c r="C25" s="50"/>
      <c r="D25" s="50" t="s">
        <v>199</v>
      </c>
      <c r="E25" s="53">
        <v>80000</v>
      </c>
      <c r="F25" s="53">
        <v>79987.06</v>
      </c>
      <c r="G25" s="53">
        <f t="shared" si="1"/>
        <v>79987.06</v>
      </c>
      <c r="H25" s="66">
        <v>0</v>
      </c>
    </row>
    <row r="26" spans="1:8" s="20" customFormat="1" ht="12.75">
      <c r="A26" s="54" t="s">
        <v>54</v>
      </c>
      <c r="B26" s="50"/>
      <c r="C26" s="50"/>
      <c r="D26" s="50" t="s">
        <v>135</v>
      </c>
      <c r="E26" s="53">
        <v>10000</v>
      </c>
      <c r="F26" s="53">
        <v>10000</v>
      </c>
      <c r="G26" s="53">
        <f t="shared" si="1"/>
        <v>10000</v>
      </c>
      <c r="H26" s="66">
        <v>0</v>
      </c>
    </row>
    <row r="27" spans="1:8" s="20" customFormat="1" ht="26.25" customHeight="1">
      <c r="A27" s="54" t="s">
        <v>136</v>
      </c>
      <c r="B27" s="50"/>
      <c r="C27" s="50"/>
      <c r="D27" s="50" t="s">
        <v>201</v>
      </c>
      <c r="E27" s="53">
        <v>20000</v>
      </c>
      <c r="F27" s="53">
        <v>13500</v>
      </c>
      <c r="G27" s="53">
        <f t="shared" si="1"/>
        <v>13500</v>
      </c>
      <c r="H27" s="66">
        <v>0</v>
      </c>
    </row>
    <row r="28" spans="1:8" s="20" customFormat="1" ht="12.75">
      <c r="A28" s="54" t="s">
        <v>52</v>
      </c>
      <c r="B28" s="50"/>
      <c r="C28" s="50"/>
      <c r="D28" s="50" t="s">
        <v>137</v>
      </c>
      <c r="E28" s="53">
        <v>222200</v>
      </c>
      <c r="F28" s="53">
        <v>216564.4</v>
      </c>
      <c r="G28" s="53">
        <f t="shared" si="1"/>
        <v>216564.4</v>
      </c>
      <c r="H28" s="66">
        <v>0</v>
      </c>
    </row>
    <row r="29" spans="1:8" s="20" customFormat="1" ht="12.75">
      <c r="A29" s="54" t="s">
        <v>52</v>
      </c>
      <c r="B29" s="50"/>
      <c r="C29" s="50"/>
      <c r="D29" s="50" t="s">
        <v>152</v>
      </c>
      <c r="E29" s="53">
        <v>98800</v>
      </c>
      <c r="F29" s="53">
        <v>98714.79</v>
      </c>
      <c r="G29" s="53">
        <f t="shared" si="1"/>
        <v>98714.79</v>
      </c>
      <c r="H29" s="66">
        <v>0</v>
      </c>
    </row>
    <row r="30" spans="1:8" s="20" customFormat="1" ht="22.5">
      <c r="A30" s="54" t="s">
        <v>51</v>
      </c>
      <c r="B30" s="50"/>
      <c r="C30" s="50" t="s">
        <v>69</v>
      </c>
      <c r="D30" s="50" t="s">
        <v>153</v>
      </c>
      <c r="E30" s="53">
        <v>30000</v>
      </c>
      <c r="F30" s="53">
        <v>29981</v>
      </c>
      <c r="G30" s="53">
        <f t="shared" si="1"/>
        <v>29981</v>
      </c>
      <c r="H30" s="66">
        <v>0</v>
      </c>
    </row>
    <row r="31" spans="1:8" s="20" customFormat="1" ht="12.75">
      <c r="A31" s="54" t="s">
        <v>52</v>
      </c>
      <c r="B31" s="50"/>
      <c r="C31" s="50"/>
      <c r="D31" s="50" t="s">
        <v>202</v>
      </c>
      <c r="E31" s="53">
        <v>32800</v>
      </c>
      <c r="F31" s="53">
        <v>32800</v>
      </c>
      <c r="G31" s="53">
        <f t="shared" si="1"/>
        <v>32800</v>
      </c>
      <c r="H31" s="66">
        <v>0</v>
      </c>
    </row>
    <row r="32" spans="1:8" s="20" customFormat="1" ht="12.75">
      <c r="A32" s="54" t="s">
        <v>45</v>
      </c>
      <c r="B32" s="50"/>
      <c r="C32" s="50" t="s">
        <v>70</v>
      </c>
      <c r="D32" s="50" t="s">
        <v>203</v>
      </c>
      <c r="E32" s="53">
        <v>253280</v>
      </c>
      <c r="F32" s="53">
        <v>253280</v>
      </c>
      <c r="G32" s="53">
        <f t="shared" si="1"/>
        <v>253280</v>
      </c>
      <c r="H32" s="66">
        <v>0</v>
      </c>
    </row>
    <row r="33" spans="1:8" s="20" customFormat="1" ht="22.5">
      <c r="A33" s="54" t="s">
        <v>47</v>
      </c>
      <c r="B33" s="50"/>
      <c r="C33" s="50" t="s">
        <v>71</v>
      </c>
      <c r="D33" s="50" t="s">
        <v>204</v>
      </c>
      <c r="E33" s="53">
        <v>76220</v>
      </c>
      <c r="F33" s="53">
        <v>76220</v>
      </c>
      <c r="G33" s="53">
        <f t="shared" si="1"/>
        <v>76220</v>
      </c>
      <c r="H33" s="66">
        <v>0</v>
      </c>
    </row>
    <row r="34" spans="1:8" s="20" customFormat="1" ht="22.5">
      <c r="A34" s="54" t="s">
        <v>55</v>
      </c>
      <c r="B34" s="50"/>
      <c r="C34" s="50"/>
      <c r="D34" s="50" t="s">
        <v>154</v>
      </c>
      <c r="E34" s="53">
        <v>3600</v>
      </c>
      <c r="F34" s="53">
        <v>0</v>
      </c>
      <c r="G34" s="53">
        <f t="shared" si="1"/>
        <v>0</v>
      </c>
      <c r="H34" s="66">
        <v>0</v>
      </c>
    </row>
    <row r="35" spans="1:8" s="20" customFormat="1" ht="22.5">
      <c r="A35" s="54" t="s">
        <v>56</v>
      </c>
      <c r="B35" s="50"/>
      <c r="C35" s="50"/>
      <c r="D35" s="50" t="s">
        <v>205</v>
      </c>
      <c r="E35" s="53">
        <v>25000</v>
      </c>
      <c r="F35" s="53">
        <v>23108</v>
      </c>
      <c r="G35" s="53">
        <f t="shared" si="1"/>
        <v>23108</v>
      </c>
      <c r="H35" s="66"/>
    </row>
    <row r="36" spans="1:8" s="20" customFormat="1" ht="33.75">
      <c r="A36" s="54" t="s">
        <v>53</v>
      </c>
      <c r="B36" s="50"/>
      <c r="C36" s="50" t="s">
        <v>72</v>
      </c>
      <c r="D36" s="50" t="s">
        <v>155</v>
      </c>
      <c r="E36" s="53">
        <v>427600</v>
      </c>
      <c r="F36" s="53">
        <v>427600</v>
      </c>
      <c r="G36" s="53">
        <f t="shared" si="1"/>
        <v>427600</v>
      </c>
      <c r="H36" s="66">
        <v>0</v>
      </c>
    </row>
    <row r="37" spans="1:8" s="20" customFormat="1" ht="12.75">
      <c r="A37" s="54" t="s">
        <v>52</v>
      </c>
      <c r="B37" s="50"/>
      <c r="C37" s="50" t="s">
        <v>73</v>
      </c>
      <c r="D37" s="50" t="s">
        <v>156</v>
      </c>
      <c r="E37" s="53">
        <v>77000</v>
      </c>
      <c r="F37" s="53">
        <v>75840</v>
      </c>
      <c r="G37" s="53">
        <f>F37</f>
        <v>75840</v>
      </c>
      <c r="H37" s="66">
        <v>0</v>
      </c>
    </row>
    <row r="38" spans="1:8" s="20" customFormat="1" ht="22.5">
      <c r="A38" s="54" t="s">
        <v>51</v>
      </c>
      <c r="B38" s="50"/>
      <c r="C38" s="50" t="s">
        <v>73</v>
      </c>
      <c r="D38" s="50" t="s">
        <v>157</v>
      </c>
      <c r="E38" s="53">
        <v>1779000</v>
      </c>
      <c r="F38" s="53">
        <v>1756219.79</v>
      </c>
      <c r="G38" s="53">
        <f t="shared" si="1"/>
        <v>1756219.79</v>
      </c>
      <c r="H38" s="66">
        <v>0</v>
      </c>
    </row>
    <row r="39" spans="1:8" s="20" customFormat="1" ht="12.75">
      <c r="A39" s="54" t="s">
        <v>52</v>
      </c>
      <c r="B39" s="50"/>
      <c r="C39" s="50"/>
      <c r="D39" s="50" t="s">
        <v>158</v>
      </c>
      <c r="E39" s="53">
        <v>155900</v>
      </c>
      <c r="F39" s="53">
        <v>153836</v>
      </c>
      <c r="G39" s="53">
        <f t="shared" si="1"/>
        <v>153836</v>
      </c>
      <c r="H39" s="66">
        <v>0</v>
      </c>
    </row>
    <row r="40" spans="1:8" s="20" customFormat="1" ht="22.5">
      <c r="A40" s="54" t="s">
        <v>55</v>
      </c>
      <c r="B40" s="50"/>
      <c r="C40" s="50" t="s">
        <v>74</v>
      </c>
      <c r="D40" s="50" t="s">
        <v>159</v>
      </c>
      <c r="E40" s="53">
        <v>62400</v>
      </c>
      <c r="F40" s="53">
        <v>62400</v>
      </c>
      <c r="G40" s="53">
        <f t="shared" si="1"/>
        <v>62400</v>
      </c>
      <c r="H40" s="66">
        <v>0</v>
      </c>
    </row>
    <row r="41" spans="1:8" s="20" customFormat="1" ht="22.5">
      <c r="A41" s="54" t="s">
        <v>56</v>
      </c>
      <c r="B41" s="50"/>
      <c r="C41" s="50" t="s">
        <v>75</v>
      </c>
      <c r="D41" s="50" t="s">
        <v>160</v>
      </c>
      <c r="E41" s="53">
        <v>3600</v>
      </c>
      <c r="F41" s="53">
        <v>3600</v>
      </c>
      <c r="G41" s="53">
        <f t="shared" si="1"/>
        <v>3600</v>
      </c>
      <c r="H41" s="66">
        <v>0</v>
      </c>
    </row>
    <row r="42" spans="1:8" s="20" customFormat="1" ht="12.75">
      <c r="A42" s="54" t="s">
        <v>54</v>
      </c>
      <c r="B42" s="50"/>
      <c r="C42" s="50"/>
      <c r="D42" s="50" t="s">
        <v>161</v>
      </c>
      <c r="E42" s="53">
        <v>19000</v>
      </c>
      <c r="F42" s="53">
        <v>18960</v>
      </c>
      <c r="G42" s="53">
        <f aca="true" t="shared" si="2" ref="G42:G49">F42</f>
        <v>18960</v>
      </c>
      <c r="H42" s="66">
        <v>0</v>
      </c>
    </row>
    <row r="43" spans="1:8" s="20" customFormat="1" ht="22.5">
      <c r="A43" s="54" t="s">
        <v>51</v>
      </c>
      <c r="B43" s="50"/>
      <c r="C43" s="50"/>
      <c r="D43" s="50" t="s">
        <v>162</v>
      </c>
      <c r="E43" s="53">
        <v>73000</v>
      </c>
      <c r="F43" s="53">
        <v>72964</v>
      </c>
      <c r="G43" s="53">
        <f t="shared" si="2"/>
        <v>72964</v>
      </c>
      <c r="H43" s="66">
        <v>0</v>
      </c>
    </row>
    <row r="44" spans="1:8" s="20" customFormat="1" ht="12.75">
      <c r="A44" s="54" t="s">
        <v>54</v>
      </c>
      <c r="B44" s="50"/>
      <c r="C44" s="50"/>
      <c r="D44" s="50" t="s">
        <v>163</v>
      </c>
      <c r="E44" s="53">
        <v>4000</v>
      </c>
      <c r="F44" s="53">
        <v>3888</v>
      </c>
      <c r="G44" s="53">
        <f t="shared" si="2"/>
        <v>3888</v>
      </c>
      <c r="H44" s="66">
        <v>0</v>
      </c>
    </row>
    <row r="45" spans="1:8" s="20" customFormat="1" ht="22.5">
      <c r="A45" s="54" t="s">
        <v>51</v>
      </c>
      <c r="B45" s="50"/>
      <c r="C45" s="50"/>
      <c r="D45" s="50" t="s">
        <v>164</v>
      </c>
      <c r="E45" s="53">
        <v>108800</v>
      </c>
      <c r="F45" s="53">
        <v>108694.35</v>
      </c>
      <c r="G45" s="53">
        <f t="shared" si="2"/>
        <v>108694.35</v>
      </c>
      <c r="H45" s="66">
        <v>0</v>
      </c>
    </row>
    <row r="46" spans="1:8" s="20" customFormat="1" ht="22.5">
      <c r="A46" s="54" t="s">
        <v>51</v>
      </c>
      <c r="B46" s="50"/>
      <c r="C46" s="50"/>
      <c r="D46" s="50" t="s">
        <v>165</v>
      </c>
      <c r="E46" s="53">
        <v>105000</v>
      </c>
      <c r="F46" s="53">
        <v>104917.02</v>
      </c>
      <c r="G46" s="53">
        <f t="shared" si="2"/>
        <v>104917.02</v>
      </c>
      <c r="H46" s="66">
        <v>0</v>
      </c>
    </row>
    <row r="47" spans="1:8" s="20" customFormat="1" ht="22.5">
      <c r="A47" s="54" t="s">
        <v>51</v>
      </c>
      <c r="B47" s="50"/>
      <c r="C47" s="50"/>
      <c r="D47" s="50" t="s">
        <v>236</v>
      </c>
      <c r="E47" s="53">
        <v>28800</v>
      </c>
      <c r="F47" s="53">
        <v>28219</v>
      </c>
      <c r="G47" s="53">
        <f t="shared" si="2"/>
        <v>28219</v>
      </c>
      <c r="H47" s="66"/>
    </row>
    <row r="48" spans="1:8" s="20" customFormat="1" ht="33.75">
      <c r="A48" s="54" t="s">
        <v>53</v>
      </c>
      <c r="B48" s="50"/>
      <c r="C48" s="50"/>
      <c r="D48" s="50" t="s">
        <v>206</v>
      </c>
      <c r="E48" s="53">
        <v>72900</v>
      </c>
      <c r="F48" s="53">
        <v>72850</v>
      </c>
      <c r="G48" s="53">
        <f t="shared" si="2"/>
        <v>72850</v>
      </c>
      <c r="H48" s="66">
        <v>0</v>
      </c>
    </row>
    <row r="49" spans="1:8" s="20" customFormat="1" ht="12.75">
      <c r="A49" s="54" t="s">
        <v>200</v>
      </c>
      <c r="B49" s="50"/>
      <c r="C49" s="50"/>
      <c r="D49" s="50" t="s">
        <v>207</v>
      </c>
      <c r="E49" s="53">
        <v>16000</v>
      </c>
      <c r="F49" s="53">
        <v>15715.5</v>
      </c>
      <c r="G49" s="53">
        <f t="shared" si="2"/>
        <v>15715.5</v>
      </c>
      <c r="H49" s="66"/>
    </row>
    <row r="50" spans="1:8" s="20" customFormat="1" ht="22.5">
      <c r="A50" s="54" t="s">
        <v>51</v>
      </c>
      <c r="B50" s="50"/>
      <c r="C50" s="50"/>
      <c r="D50" s="50" t="s">
        <v>166</v>
      </c>
      <c r="E50" s="53">
        <v>934855.78</v>
      </c>
      <c r="F50" s="53">
        <v>934008</v>
      </c>
      <c r="G50" s="53">
        <f t="shared" si="1"/>
        <v>934008</v>
      </c>
      <c r="H50" s="66">
        <v>0</v>
      </c>
    </row>
    <row r="51" spans="1:8" s="20" customFormat="1" ht="12.75">
      <c r="A51" s="54" t="s">
        <v>52</v>
      </c>
      <c r="B51" s="50"/>
      <c r="C51" s="50"/>
      <c r="D51" s="50" t="s">
        <v>167</v>
      </c>
      <c r="E51" s="53">
        <v>121000</v>
      </c>
      <c r="F51" s="53">
        <v>120942</v>
      </c>
      <c r="G51" s="53">
        <f t="shared" si="1"/>
        <v>120942</v>
      </c>
      <c r="H51" s="66">
        <v>0</v>
      </c>
    </row>
    <row r="52" spans="1:8" s="20" customFormat="1" ht="22.5">
      <c r="A52" s="54" t="s">
        <v>55</v>
      </c>
      <c r="B52" s="50"/>
      <c r="C52" s="50"/>
      <c r="D52" s="50" t="s">
        <v>168</v>
      </c>
      <c r="E52" s="53">
        <v>125600</v>
      </c>
      <c r="F52" s="53">
        <v>125600</v>
      </c>
      <c r="G52" s="53">
        <f t="shared" si="1"/>
        <v>125600</v>
      </c>
      <c r="H52" s="66">
        <v>0</v>
      </c>
    </row>
    <row r="53" spans="1:8" s="20" customFormat="1" ht="22.5">
      <c r="A53" s="54" t="s">
        <v>56</v>
      </c>
      <c r="B53" s="50"/>
      <c r="C53" s="50"/>
      <c r="D53" s="50" t="s">
        <v>169</v>
      </c>
      <c r="E53" s="53">
        <v>200900</v>
      </c>
      <c r="F53" s="53">
        <v>200828</v>
      </c>
      <c r="G53" s="53">
        <f t="shared" si="1"/>
        <v>200828</v>
      </c>
      <c r="H53" s="66">
        <v>0</v>
      </c>
    </row>
    <row r="54" spans="1:8" s="20" customFormat="1" ht="12.75">
      <c r="A54" s="54" t="s">
        <v>54</v>
      </c>
      <c r="B54" s="50"/>
      <c r="C54" s="50"/>
      <c r="D54" s="50" t="s">
        <v>208</v>
      </c>
      <c r="E54" s="53">
        <v>11000</v>
      </c>
      <c r="F54" s="53">
        <v>10887</v>
      </c>
      <c r="G54" s="53">
        <f t="shared" si="1"/>
        <v>10887</v>
      </c>
      <c r="H54" s="66"/>
    </row>
    <row r="55" spans="1:8" s="20" customFormat="1" ht="22.5">
      <c r="A55" s="54" t="s">
        <v>51</v>
      </c>
      <c r="B55" s="50"/>
      <c r="C55" s="50"/>
      <c r="D55" s="50" t="s">
        <v>170</v>
      </c>
      <c r="E55" s="53">
        <v>467000</v>
      </c>
      <c r="F55" s="53">
        <v>465410.28</v>
      </c>
      <c r="G55" s="53">
        <f t="shared" si="1"/>
        <v>465410.28</v>
      </c>
      <c r="H55" s="66">
        <v>0</v>
      </c>
    </row>
    <row r="56" spans="1:8" s="20" customFormat="1" ht="22.5">
      <c r="A56" s="54" t="s">
        <v>56</v>
      </c>
      <c r="B56" s="50"/>
      <c r="C56" s="50" t="s">
        <v>75</v>
      </c>
      <c r="D56" s="50" t="s">
        <v>171</v>
      </c>
      <c r="E56" s="53">
        <v>5000</v>
      </c>
      <c r="F56" s="53">
        <v>5000</v>
      </c>
      <c r="G56" s="53">
        <f t="shared" si="1"/>
        <v>5000</v>
      </c>
      <c r="H56" s="66">
        <v>0</v>
      </c>
    </row>
    <row r="57" spans="1:8" s="20" customFormat="1" ht="22.5">
      <c r="A57" s="54" t="s">
        <v>51</v>
      </c>
      <c r="B57" s="50"/>
      <c r="C57" s="50"/>
      <c r="D57" s="50" t="s">
        <v>172</v>
      </c>
      <c r="E57" s="53">
        <v>1238600</v>
      </c>
      <c r="F57" s="53">
        <v>1157095</v>
      </c>
      <c r="G57" s="53">
        <f t="shared" si="1"/>
        <v>1157095</v>
      </c>
      <c r="H57" s="66">
        <v>0</v>
      </c>
    </row>
    <row r="58" spans="1:8" s="20" customFormat="1" ht="12.75">
      <c r="A58" s="54" t="s">
        <v>54</v>
      </c>
      <c r="B58" s="50"/>
      <c r="C58" s="50"/>
      <c r="D58" s="50" t="s">
        <v>173</v>
      </c>
      <c r="E58" s="53">
        <v>10400</v>
      </c>
      <c r="F58" s="53">
        <v>10389</v>
      </c>
      <c r="G58" s="53">
        <f t="shared" si="1"/>
        <v>10389</v>
      </c>
      <c r="H58" s="66">
        <v>0</v>
      </c>
    </row>
    <row r="59" spans="1:8" s="20" customFormat="1" ht="22.5">
      <c r="A59" s="54" t="s">
        <v>51</v>
      </c>
      <c r="B59" s="50"/>
      <c r="C59" s="50"/>
      <c r="D59" s="50" t="s">
        <v>174</v>
      </c>
      <c r="E59" s="53">
        <v>19300</v>
      </c>
      <c r="F59" s="53">
        <v>19213</v>
      </c>
      <c r="G59" s="53">
        <f t="shared" si="1"/>
        <v>19213</v>
      </c>
      <c r="H59" s="66">
        <v>0</v>
      </c>
    </row>
    <row r="60" spans="1:8" s="20" customFormat="1" ht="22.5">
      <c r="A60" s="54" t="s">
        <v>56</v>
      </c>
      <c r="B60" s="50"/>
      <c r="C60" s="50"/>
      <c r="D60" s="50" t="s">
        <v>175</v>
      </c>
      <c r="E60" s="53">
        <v>50700</v>
      </c>
      <c r="F60" s="53">
        <v>50650</v>
      </c>
      <c r="G60" s="53">
        <f t="shared" si="1"/>
        <v>50650</v>
      </c>
      <c r="H60" s="66">
        <v>0</v>
      </c>
    </row>
    <row r="61" spans="1:8" s="20" customFormat="1" ht="12.75">
      <c r="A61" s="54" t="s">
        <v>54</v>
      </c>
      <c r="B61" s="50"/>
      <c r="C61" s="50"/>
      <c r="D61" s="50" t="s">
        <v>176</v>
      </c>
      <c r="E61" s="53">
        <v>3000</v>
      </c>
      <c r="F61" s="53">
        <v>2952</v>
      </c>
      <c r="G61" s="53">
        <f t="shared" si="1"/>
        <v>2952</v>
      </c>
      <c r="H61" s="66">
        <v>0</v>
      </c>
    </row>
    <row r="62" spans="1:8" s="20" customFormat="1" ht="22.5">
      <c r="A62" s="54" t="s">
        <v>51</v>
      </c>
      <c r="B62" s="50"/>
      <c r="C62" s="50"/>
      <c r="D62" s="50" t="s">
        <v>177</v>
      </c>
      <c r="E62" s="53">
        <v>400</v>
      </c>
      <c r="F62" s="53">
        <v>0</v>
      </c>
      <c r="G62" s="53">
        <f t="shared" si="1"/>
        <v>0</v>
      </c>
      <c r="H62" s="66">
        <v>0</v>
      </c>
    </row>
    <row r="63" spans="1:8" s="20" customFormat="1" ht="22.5">
      <c r="A63" s="54" t="s">
        <v>55</v>
      </c>
      <c r="B63" s="50"/>
      <c r="C63" s="50"/>
      <c r="D63" s="50" t="s">
        <v>209</v>
      </c>
      <c r="E63" s="53">
        <v>2000</v>
      </c>
      <c r="F63" s="53">
        <v>1570</v>
      </c>
      <c r="G63" s="53">
        <f t="shared" si="1"/>
        <v>1570</v>
      </c>
      <c r="H63" s="66">
        <v>0</v>
      </c>
    </row>
    <row r="64" spans="1:8" s="20" customFormat="1" ht="22.5">
      <c r="A64" s="54" t="s">
        <v>56</v>
      </c>
      <c r="B64" s="50"/>
      <c r="C64" s="50"/>
      <c r="D64" s="50" t="s">
        <v>210</v>
      </c>
      <c r="E64" s="53">
        <v>70600</v>
      </c>
      <c r="F64" s="53">
        <v>70583</v>
      </c>
      <c r="G64" s="53">
        <f t="shared" si="1"/>
        <v>70583</v>
      </c>
      <c r="H64" s="66">
        <v>0</v>
      </c>
    </row>
    <row r="65" spans="1:8" s="20" customFormat="1" ht="12.75">
      <c r="A65" s="54" t="s">
        <v>49</v>
      </c>
      <c r="B65" s="50"/>
      <c r="C65" s="50"/>
      <c r="D65" s="50" t="s">
        <v>232</v>
      </c>
      <c r="E65" s="53">
        <v>2856600</v>
      </c>
      <c r="F65" s="53">
        <v>2784303.8</v>
      </c>
      <c r="G65" s="53">
        <f t="shared" si="1"/>
        <v>2784303.8</v>
      </c>
      <c r="H65" s="66">
        <v>0</v>
      </c>
    </row>
    <row r="66" spans="1:8" s="20" customFormat="1" ht="22.5">
      <c r="A66" s="54" t="s">
        <v>51</v>
      </c>
      <c r="B66" s="50"/>
      <c r="C66" s="50"/>
      <c r="D66" s="50" t="s">
        <v>231</v>
      </c>
      <c r="E66" s="53">
        <v>600000</v>
      </c>
      <c r="F66" s="53">
        <v>598894.67</v>
      </c>
      <c r="G66" s="53">
        <f>F66</f>
        <v>598894.67</v>
      </c>
      <c r="H66" s="66">
        <v>0</v>
      </c>
    </row>
    <row r="67" spans="1:8" s="20" customFormat="1" ht="12.75">
      <c r="A67" s="54" t="s">
        <v>52</v>
      </c>
      <c r="B67" s="50"/>
      <c r="C67" s="50"/>
      <c r="D67" s="50" t="s">
        <v>230</v>
      </c>
      <c r="E67" s="53">
        <v>11400</v>
      </c>
      <c r="F67" s="53">
        <v>11400</v>
      </c>
      <c r="G67" s="53">
        <v>6400</v>
      </c>
      <c r="H67" s="66">
        <v>0</v>
      </c>
    </row>
    <row r="68" spans="1:8" s="20" customFormat="1" ht="33.75">
      <c r="A68" s="54" t="s">
        <v>126</v>
      </c>
      <c r="B68" s="50"/>
      <c r="C68" s="50"/>
      <c r="D68" s="50" t="s">
        <v>178</v>
      </c>
      <c r="E68" s="53">
        <v>1792900</v>
      </c>
      <c r="F68" s="53">
        <v>1785088.01</v>
      </c>
      <c r="G68" s="53">
        <f t="shared" si="1"/>
        <v>1785088.01</v>
      </c>
      <c r="H68" s="66">
        <v>0</v>
      </c>
    </row>
    <row r="69" spans="1:8" s="20" customFormat="1" ht="33.75">
      <c r="A69" s="54" t="s">
        <v>126</v>
      </c>
      <c r="B69" s="50"/>
      <c r="C69" s="50"/>
      <c r="D69" s="50" t="s">
        <v>179</v>
      </c>
      <c r="E69" s="53">
        <v>67500</v>
      </c>
      <c r="F69" s="53">
        <v>67443.61</v>
      </c>
      <c r="G69" s="53">
        <f t="shared" si="1"/>
        <v>67443.61</v>
      </c>
      <c r="H69" s="66">
        <v>0</v>
      </c>
    </row>
    <row r="70" spans="1:8" s="20" customFormat="1" ht="12.75">
      <c r="A70" s="54" t="s">
        <v>52</v>
      </c>
      <c r="B70" s="50"/>
      <c r="C70" s="50"/>
      <c r="D70" s="50" t="s">
        <v>180</v>
      </c>
      <c r="E70" s="53">
        <v>30000</v>
      </c>
      <c r="F70" s="53">
        <v>29923</v>
      </c>
      <c r="G70" s="53">
        <f t="shared" si="1"/>
        <v>29923</v>
      </c>
      <c r="H70" s="66">
        <v>0</v>
      </c>
    </row>
    <row r="71" spans="1:8" s="20" customFormat="1" ht="12.75">
      <c r="A71" s="54" t="s">
        <v>54</v>
      </c>
      <c r="B71" s="50"/>
      <c r="C71" s="50"/>
      <c r="D71" s="50" t="s">
        <v>233</v>
      </c>
      <c r="E71" s="53">
        <v>76400</v>
      </c>
      <c r="F71" s="53">
        <v>76216</v>
      </c>
      <c r="G71" s="53">
        <f t="shared" si="1"/>
        <v>76216</v>
      </c>
      <c r="H71" s="66">
        <v>0</v>
      </c>
    </row>
    <row r="72" spans="1:8" s="20" customFormat="1" ht="22.5">
      <c r="A72" s="54" t="s">
        <v>56</v>
      </c>
      <c r="B72" s="50"/>
      <c r="C72" s="50"/>
      <c r="D72" s="50" t="s">
        <v>181</v>
      </c>
      <c r="E72" s="53">
        <v>96000</v>
      </c>
      <c r="F72" s="53">
        <v>95674</v>
      </c>
      <c r="G72" s="53">
        <f t="shared" si="1"/>
        <v>95674</v>
      </c>
      <c r="H72" s="66">
        <v>0</v>
      </c>
    </row>
    <row r="73" spans="1:8" s="20" customFormat="1" ht="12.75">
      <c r="A73" s="54" t="s">
        <v>54</v>
      </c>
      <c r="B73" s="50"/>
      <c r="C73" s="50"/>
      <c r="D73" s="50" t="s">
        <v>237</v>
      </c>
      <c r="E73" s="53">
        <v>10800</v>
      </c>
      <c r="F73" s="53">
        <v>10800</v>
      </c>
      <c r="G73" s="53">
        <f t="shared" si="1"/>
        <v>10800</v>
      </c>
      <c r="H73" s="66"/>
    </row>
    <row r="74" spans="1:8" s="20" customFormat="1" ht="33.75">
      <c r="A74" s="54" t="s">
        <v>53</v>
      </c>
      <c r="B74" s="50"/>
      <c r="C74" s="50"/>
      <c r="D74" s="50" t="s">
        <v>182</v>
      </c>
      <c r="E74" s="53">
        <v>164200</v>
      </c>
      <c r="F74" s="53">
        <v>141769.2</v>
      </c>
      <c r="G74" s="53">
        <f>F74</f>
        <v>141769.2</v>
      </c>
      <c r="H74" s="66">
        <v>0</v>
      </c>
    </row>
    <row r="75" spans="1:8" s="20" customFormat="1" ht="22.5">
      <c r="A75" s="54" t="s">
        <v>51</v>
      </c>
      <c r="B75" s="50"/>
      <c r="C75" s="50" t="s">
        <v>75</v>
      </c>
      <c r="D75" s="50" t="s">
        <v>183</v>
      </c>
      <c r="E75" s="53">
        <v>85400</v>
      </c>
      <c r="F75" s="53">
        <v>85307</v>
      </c>
      <c r="G75" s="53">
        <f>F75</f>
        <v>85307</v>
      </c>
      <c r="H75" s="66">
        <v>0</v>
      </c>
    </row>
    <row r="76" spans="1:8" s="20" customFormat="1" ht="22.5">
      <c r="A76" s="54" t="s">
        <v>76</v>
      </c>
      <c r="B76" s="50">
        <v>450</v>
      </c>
      <c r="C76" s="50" t="s">
        <v>77</v>
      </c>
      <c r="D76" s="55" t="str">
        <f>IF(OR(LEFT(C76,5)="000 9",LEFT(C76,5)="000 7"),"X",C76)</f>
        <v>X</v>
      </c>
      <c r="E76" s="53">
        <v>-1419500</v>
      </c>
      <c r="F76" s="53"/>
      <c r="G76" s="55" t="s">
        <v>97</v>
      </c>
      <c r="H76" s="66">
        <v>0</v>
      </c>
    </row>
    <row r="77" spans="1:7" s="20" customFormat="1" ht="12.75">
      <c r="A77" s="42"/>
      <c r="B77" s="43"/>
      <c r="C77" s="43"/>
      <c r="D77" s="52"/>
      <c r="E77" s="46"/>
      <c r="F77" s="47"/>
      <c r="G77" s="47"/>
    </row>
    <row r="78" spans="1:7" s="20" customFormat="1" ht="12.75">
      <c r="A78"/>
      <c r="B78"/>
      <c r="C78"/>
      <c r="D78"/>
      <c r="E78"/>
      <c r="F78"/>
      <c r="G78"/>
    </row>
    <row r="79" spans="1:7" s="20" customFormat="1" ht="12.75">
      <c r="A79"/>
      <c r="B79"/>
      <c r="C79"/>
      <c r="D79"/>
      <c r="E79"/>
      <c r="F79"/>
      <c r="G79"/>
    </row>
    <row r="80" spans="1:7" s="20" customFormat="1" ht="12.75">
      <c r="A80"/>
      <c r="B80"/>
      <c r="C80"/>
      <c r="D80"/>
      <c r="E80"/>
      <c r="F80"/>
      <c r="G80"/>
    </row>
    <row r="81" spans="1:7" s="20" customFormat="1" ht="12.75">
      <c r="A81"/>
      <c r="B81"/>
      <c r="C81"/>
      <c r="D81"/>
      <c r="E81"/>
      <c r="F81"/>
      <c r="G81"/>
    </row>
    <row r="82" spans="1:7" s="20" customFormat="1" ht="12.75">
      <c r="A82"/>
      <c r="B82"/>
      <c r="C82"/>
      <c r="D82"/>
      <c r="E82"/>
      <c r="F82"/>
      <c r="G82"/>
    </row>
    <row r="83" spans="1:7" s="20" customFormat="1" ht="12.75">
      <c r="A83"/>
      <c r="B83"/>
      <c r="C83"/>
      <c r="D83"/>
      <c r="E83"/>
      <c r="F83"/>
      <c r="G83"/>
    </row>
    <row r="84" spans="1:7" s="20" customFormat="1" ht="12.75">
      <c r="A84"/>
      <c r="B84"/>
      <c r="C84"/>
      <c r="D84"/>
      <c r="E84"/>
      <c r="F84"/>
      <c r="G84"/>
    </row>
    <row r="85" spans="1:7" s="20" customFormat="1" ht="12.75">
      <c r="A85"/>
      <c r="B85"/>
      <c r="C85"/>
      <c r="D85"/>
      <c r="E85" s="67"/>
      <c r="F85"/>
      <c r="G85"/>
    </row>
    <row r="86" spans="1:7" s="20" customFormat="1" ht="12.75">
      <c r="A86"/>
      <c r="B86"/>
      <c r="C86"/>
      <c r="D86"/>
      <c r="E86"/>
      <c r="F86"/>
      <c r="G86"/>
    </row>
    <row r="87" spans="1:7" s="20" customFormat="1" ht="12.75">
      <c r="A87"/>
      <c r="B87"/>
      <c r="C87"/>
      <c r="D87"/>
      <c r="E87"/>
      <c r="F87"/>
      <c r="G87"/>
    </row>
    <row r="88" spans="1:7" s="20" customFormat="1" ht="12.75">
      <c r="A88"/>
      <c r="B88"/>
      <c r="C88"/>
      <c r="D88"/>
      <c r="E88"/>
      <c r="F88"/>
      <c r="G88"/>
    </row>
    <row r="89" spans="1:8" s="20" customFormat="1" ht="12.75">
      <c r="A89"/>
      <c r="B89"/>
      <c r="C89"/>
      <c r="D89"/>
      <c r="E89"/>
      <c r="F89"/>
      <c r="G89"/>
      <c r="H89"/>
    </row>
    <row r="90" spans="1:8" s="20" customFormat="1" ht="12.75">
      <c r="A90"/>
      <c r="B90"/>
      <c r="C90"/>
      <c r="D90"/>
      <c r="E90"/>
      <c r="F90"/>
      <c r="G90"/>
      <c r="H90"/>
    </row>
    <row r="91" spans="1:8" s="20" customFormat="1" ht="12.75">
      <c r="A91"/>
      <c r="B91"/>
      <c r="C91"/>
      <c r="D91"/>
      <c r="E91"/>
      <c r="F91"/>
      <c r="G91"/>
      <c r="H91"/>
    </row>
    <row r="92" spans="1:8" s="20" customFormat="1" ht="12.75">
      <c r="A92"/>
      <c r="B92"/>
      <c r="C92"/>
      <c r="D92"/>
      <c r="E92"/>
      <c r="F92"/>
      <c r="G92"/>
      <c r="H92"/>
    </row>
    <row r="93" spans="1:8" s="20" customFormat="1" ht="12.75">
      <c r="A93"/>
      <c r="B93"/>
      <c r="C93"/>
      <c r="D93"/>
      <c r="E93"/>
      <c r="F93"/>
      <c r="G93"/>
      <c r="H93"/>
    </row>
    <row r="94" spans="1:8" s="20" customFormat="1" ht="12.75">
      <c r="A94"/>
      <c r="B94"/>
      <c r="C94"/>
      <c r="D94"/>
      <c r="E94"/>
      <c r="F94"/>
      <c r="G94"/>
      <c r="H94"/>
    </row>
    <row r="95" spans="1:8" s="20" customFormat="1" ht="12.75">
      <c r="A95"/>
      <c r="B95"/>
      <c r="C95"/>
      <c r="D95"/>
      <c r="E95"/>
      <c r="F95"/>
      <c r="G95"/>
      <c r="H95"/>
    </row>
    <row r="96" spans="1:8" s="20" customFormat="1" ht="12.75">
      <c r="A96"/>
      <c r="B96"/>
      <c r="C96"/>
      <c r="D96"/>
      <c r="E96"/>
      <c r="F96"/>
      <c r="G96"/>
      <c r="H96"/>
    </row>
    <row r="97" spans="1:8" s="20" customFormat="1" ht="12.75">
      <c r="A97"/>
      <c r="B97"/>
      <c r="C97"/>
      <c r="D97"/>
      <c r="E97"/>
      <c r="F97"/>
      <c r="G97"/>
      <c r="H97"/>
    </row>
    <row r="98" spans="1:8" s="20" customFormat="1" ht="12.75">
      <c r="A98"/>
      <c r="B98"/>
      <c r="C98"/>
      <c r="D98"/>
      <c r="E98"/>
      <c r="F98"/>
      <c r="G98"/>
      <c r="H98"/>
    </row>
    <row r="99" spans="1:8" s="20" customFormat="1" ht="12.75">
      <c r="A99"/>
      <c r="B99"/>
      <c r="C99"/>
      <c r="D99"/>
      <c r="E99"/>
      <c r="F99"/>
      <c r="G99"/>
      <c r="H99"/>
    </row>
  </sheetData>
  <sheetProtection/>
  <mergeCells count="7">
    <mergeCell ref="A2:G2"/>
    <mergeCell ref="E4:E5"/>
    <mergeCell ref="F4:H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1.625" style="34" customWidth="1"/>
    <col min="6" max="6" width="12.25390625" style="34" customWidth="1"/>
    <col min="7" max="7" width="11.375" style="34" bestFit="1" customWidth="1"/>
    <col min="8" max="8" width="9.75390625" style="34" customWidth="1"/>
    <col min="9" max="16384" width="9.125" style="34" customWidth="1"/>
  </cols>
  <sheetData>
    <row r="1" spans="1:5" ht="15">
      <c r="A1" s="30"/>
      <c r="B1" s="13"/>
      <c r="C1" s="13"/>
      <c r="D1" s="4"/>
      <c r="E1" s="3"/>
    </row>
    <row r="2" spans="1:8" ht="12.75">
      <c r="A2" s="94" t="s">
        <v>111</v>
      </c>
      <c r="B2" s="94"/>
      <c r="C2" s="94"/>
      <c r="D2" s="94"/>
      <c r="E2" s="94"/>
      <c r="F2" s="94"/>
      <c r="G2" s="94"/>
      <c r="H2" s="94"/>
    </row>
    <row r="3" spans="1:5" ht="12.75">
      <c r="A3" s="30"/>
      <c r="B3" s="14"/>
      <c r="C3" s="14"/>
      <c r="D3" s="7"/>
      <c r="E3" s="8"/>
    </row>
    <row r="4" spans="1:8" s="31" customFormat="1" ht="16.5" customHeight="1">
      <c r="A4" s="104" t="s">
        <v>4</v>
      </c>
      <c r="B4" s="106" t="s">
        <v>0</v>
      </c>
      <c r="C4" s="106" t="s">
        <v>8</v>
      </c>
      <c r="D4" s="106" t="s">
        <v>12</v>
      </c>
      <c r="E4" s="100" t="s">
        <v>89</v>
      </c>
      <c r="F4" s="110" t="s">
        <v>113</v>
      </c>
      <c r="G4" s="111"/>
      <c r="H4" s="112"/>
    </row>
    <row r="5" spans="1:8" s="31" customFormat="1" ht="67.5">
      <c r="A5" s="105"/>
      <c r="B5" s="107"/>
      <c r="C5" s="108"/>
      <c r="D5" s="107"/>
      <c r="E5" s="113"/>
      <c r="F5" s="49" t="s">
        <v>92</v>
      </c>
      <c r="G5" s="48" t="s">
        <v>94</v>
      </c>
      <c r="H5" s="59" t="s">
        <v>93</v>
      </c>
    </row>
    <row r="6" spans="1:8" s="31" customFormat="1" ht="12.75">
      <c r="A6" s="40">
        <v>1</v>
      </c>
      <c r="B6" s="41">
        <v>2</v>
      </c>
      <c r="C6" s="41" t="s">
        <v>9</v>
      </c>
      <c r="D6" s="51">
        <v>3</v>
      </c>
      <c r="E6" s="44">
        <v>4</v>
      </c>
      <c r="F6" s="45">
        <v>5</v>
      </c>
      <c r="G6" s="45">
        <v>6</v>
      </c>
      <c r="H6" s="45">
        <v>7</v>
      </c>
    </row>
    <row r="7" spans="1:8" s="31" customFormat="1" ht="22.5">
      <c r="A7" s="54" t="s">
        <v>78</v>
      </c>
      <c r="B7" s="50">
        <v>500</v>
      </c>
      <c r="C7" s="50" t="s">
        <v>79</v>
      </c>
      <c r="D7" s="55" t="str">
        <f aca="true" t="shared" si="0" ref="D7:D12">IF(OR(LEFT(C7,5)="000 9",LEFT(C7,5)="000 7"),"X",IF(OR(RIGHT(C7,1)="A",RIGHT(C7,1)="А"),LEFT(C7,LEN(C7)-1)&amp;"0",C7))</f>
        <v>X</v>
      </c>
      <c r="E7" s="53">
        <v>1419500</v>
      </c>
      <c r="F7" s="53">
        <f>F10</f>
        <v>358016.3900000006</v>
      </c>
      <c r="G7" s="53">
        <f>F7</f>
        <v>358016.3900000006</v>
      </c>
      <c r="H7" s="53">
        <v>0</v>
      </c>
    </row>
    <row r="8" spans="1:8" s="31" customFormat="1" ht="33.75" customHeight="1">
      <c r="A8" s="54" t="s">
        <v>96</v>
      </c>
      <c r="B8" s="50" t="s">
        <v>95</v>
      </c>
      <c r="C8" s="50" t="s">
        <v>81</v>
      </c>
      <c r="D8" s="55" t="s">
        <v>97</v>
      </c>
      <c r="E8" s="53">
        <v>0</v>
      </c>
      <c r="F8" s="53">
        <v>0</v>
      </c>
      <c r="G8" s="53">
        <v>0</v>
      </c>
      <c r="H8" s="53">
        <v>0</v>
      </c>
    </row>
    <row r="9" spans="1:8" s="31" customFormat="1" ht="22.5">
      <c r="A9" s="54" t="s">
        <v>99</v>
      </c>
      <c r="B9" s="50" t="s">
        <v>98</v>
      </c>
      <c r="C9" s="50" t="s">
        <v>81</v>
      </c>
      <c r="D9" s="55" t="s">
        <v>97</v>
      </c>
      <c r="E9" s="53">
        <v>0</v>
      </c>
      <c r="F9" s="53">
        <v>0</v>
      </c>
      <c r="G9" s="53">
        <v>0</v>
      </c>
      <c r="H9" s="53">
        <v>0</v>
      </c>
    </row>
    <row r="10" spans="1:8" s="31" customFormat="1" ht="12.75">
      <c r="A10" s="54" t="s">
        <v>80</v>
      </c>
      <c r="B10" s="50">
        <v>700</v>
      </c>
      <c r="C10" s="50" t="s">
        <v>81</v>
      </c>
      <c r="D10" s="55" t="str">
        <f>IF(OR(LEFT(C10,5)="000 9",LEFT(C10,5)="000 7"),"X",IF(OR(RIGHT(C10,1)="A",RIGHT(C10,1)="А"),LEFT(C10,LEN(C10)-1)&amp;"0",C10))</f>
        <v>000 01 00 00 00 00 0000 000</v>
      </c>
      <c r="E10" s="53">
        <v>1419500</v>
      </c>
      <c r="F10" s="53">
        <f>F11+F12</f>
        <v>358016.3900000006</v>
      </c>
      <c r="G10" s="53">
        <f>F10</f>
        <v>358016.3900000006</v>
      </c>
      <c r="H10" s="53" t="s">
        <v>19</v>
      </c>
    </row>
    <row r="11" spans="1:8" s="31" customFormat="1" ht="12.75">
      <c r="A11" s="54" t="s">
        <v>100</v>
      </c>
      <c r="B11" s="50">
        <v>710</v>
      </c>
      <c r="C11" s="50" t="s">
        <v>82</v>
      </c>
      <c r="D11" s="55" t="str">
        <f t="shared" si="0"/>
        <v>000 01 05 00 00 00 0000 500</v>
      </c>
      <c r="E11" s="53">
        <v>-18593855.78</v>
      </c>
      <c r="F11" s="53">
        <v>-19191025.64</v>
      </c>
      <c r="G11" s="53">
        <v>-19191025.64</v>
      </c>
      <c r="H11" s="53" t="s">
        <v>19</v>
      </c>
    </row>
    <row r="12" spans="1:8" s="31" customFormat="1" ht="12.75">
      <c r="A12" s="54" t="s">
        <v>101</v>
      </c>
      <c r="B12" s="50">
        <v>720</v>
      </c>
      <c r="C12" s="50" t="s">
        <v>83</v>
      </c>
      <c r="D12" s="55" t="str">
        <f t="shared" si="0"/>
        <v>000 01 05 02 00 00 0000 600</v>
      </c>
      <c r="E12" s="53">
        <v>20013355.78</v>
      </c>
      <c r="F12" s="53">
        <v>19549042.03</v>
      </c>
      <c r="G12" s="53">
        <v>19549042.03</v>
      </c>
      <c r="H12" s="53" t="s">
        <v>19</v>
      </c>
    </row>
    <row r="13" spans="1:8" s="31" customFormat="1" ht="22.5">
      <c r="A13" s="54" t="s">
        <v>102</v>
      </c>
      <c r="B13" s="50" t="s">
        <v>103</v>
      </c>
      <c r="C13" s="50" t="s">
        <v>84</v>
      </c>
      <c r="D13" s="55" t="s">
        <v>97</v>
      </c>
      <c r="E13" s="60" t="s">
        <v>97</v>
      </c>
      <c r="F13" s="53">
        <v>0</v>
      </c>
      <c r="G13" s="53">
        <v>0</v>
      </c>
      <c r="H13" s="53" t="s">
        <v>97</v>
      </c>
    </row>
    <row r="14" spans="1:8" s="31" customFormat="1" ht="45">
      <c r="A14" s="54" t="s">
        <v>106</v>
      </c>
      <c r="B14" s="50" t="s">
        <v>104</v>
      </c>
      <c r="C14" s="50" t="s">
        <v>85</v>
      </c>
      <c r="D14" s="55" t="s">
        <v>97</v>
      </c>
      <c r="E14" s="60" t="s">
        <v>97</v>
      </c>
      <c r="F14" s="53">
        <v>0</v>
      </c>
      <c r="G14" s="53"/>
      <c r="H14" s="53" t="s">
        <v>97</v>
      </c>
    </row>
    <row r="15" spans="1:8" s="31" customFormat="1" ht="45">
      <c r="A15" s="54" t="s">
        <v>105</v>
      </c>
      <c r="B15" s="50"/>
      <c r="C15" s="50"/>
      <c r="D15" s="61" t="s">
        <v>97</v>
      </c>
      <c r="E15" s="60" t="s">
        <v>97</v>
      </c>
      <c r="F15" s="62">
        <v>0</v>
      </c>
      <c r="G15" s="62">
        <v>0</v>
      </c>
      <c r="H15" s="62" t="s">
        <v>97</v>
      </c>
    </row>
    <row r="16" spans="1:5" s="31" customFormat="1" ht="12.75">
      <c r="A16" s="42"/>
      <c r="B16" s="26"/>
      <c r="C16" s="26"/>
      <c r="D16" s="27"/>
      <c r="E16" s="28"/>
    </row>
    <row r="17" spans="1:8" ht="12.75">
      <c r="A17" s="63" t="s">
        <v>107</v>
      </c>
      <c r="B17" s="64"/>
      <c r="C17" s="64"/>
      <c r="D17" s="65"/>
      <c r="E17" s="2"/>
      <c r="F17" s="109" t="s">
        <v>108</v>
      </c>
      <c r="G17" s="109"/>
      <c r="H17" s="109"/>
    </row>
    <row r="18" spans="1:8" ht="12.75">
      <c r="A18" s="63"/>
      <c r="B18" s="64"/>
      <c r="C18" s="64"/>
      <c r="D18" s="65"/>
      <c r="E18" s="2"/>
      <c r="F18" s="72"/>
      <c r="G18" s="72"/>
      <c r="H18" s="72"/>
    </row>
    <row r="19" spans="1:8" ht="12.75">
      <c r="A19" s="34" t="s">
        <v>132</v>
      </c>
      <c r="G19" s="109" t="s">
        <v>121</v>
      </c>
      <c r="H19" s="81"/>
    </row>
    <row r="20" ht="12.75">
      <c r="H20" s="15"/>
    </row>
    <row r="21" spans="1:8" ht="12.75">
      <c r="A21" s="34" t="s">
        <v>109</v>
      </c>
      <c r="G21" s="109" t="s">
        <v>122</v>
      </c>
      <c r="H21" s="109"/>
    </row>
    <row r="23" ht="12.75">
      <c r="A23" s="74" t="s">
        <v>238</v>
      </c>
    </row>
    <row r="24" ht="11.25" customHeight="1"/>
  </sheetData>
  <sheetProtection/>
  <mergeCells count="10">
    <mergeCell ref="G21:H21"/>
    <mergeCell ref="A2:H2"/>
    <mergeCell ref="F4:H4"/>
    <mergeCell ref="A4:A5"/>
    <mergeCell ref="B4:B5"/>
    <mergeCell ref="D4:D5"/>
    <mergeCell ref="C4:C5"/>
    <mergeCell ref="E4:E5"/>
    <mergeCell ref="F17:H17"/>
    <mergeCell ref="G19:H19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2016-01-25T10:19:41Z</cp:lastPrinted>
  <dcterms:created xsi:type="dcterms:W3CDTF">1999-06-18T11:49:53Z</dcterms:created>
  <dcterms:modified xsi:type="dcterms:W3CDTF">2017-04-07T10:55:07Z</dcterms:modified>
  <cp:category/>
  <cp:version/>
  <cp:contentType/>
  <cp:contentStatus/>
</cp:coreProperties>
</file>